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Vladimirka Telenta\Desktop\Vlatka\MZO\FINANCIJSKI PLANOVI\planovi 2025\REBALANS\MZOM\"/>
    </mc:Choice>
  </mc:AlternateContent>
  <xr:revisionPtr revIDLastSave="0" documentId="13_ncr:1_{79402387-6E49-4D71-9F53-3DB6961A085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FRI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3" i="7" l="1"/>
  <c r="F96" i="7"/>
  <c r="E96" i="7"/>
  <c r="F25" i="7" l="1"/>
  <c r="F24" i="7" s="1"/>
  <c r="C34" i="7"/>
  <c r="D35" i="7"/>
  <c r="D34" i="7" s="1"/>
  <c r="E35" i="7"/>
  <c r="E34" i="7" s="1"/>
  <c r="F35" i="7"/>
  <c r="F34" i="7" s="1"/>
  <c r="G35" i="7"/>
  <c r="G34" i="7" s="1"/>
  <c r="H35" i="7"/>
  <c r="H34" i="7" s="1"/>
  <c r="C35" i="7"/>
  <c r="H54" i="7"/>
  <c r="H53" i="7" s="1"/>
  <c r="G54" i="7"/>
  <c r="F54" i="7"/>
  <c r="F53" i="7" s="1"/>
  <c r="E54" i="7"/>
  <c r="E53" i="7" s="1"/>
  <c r="D54" i="7"/>
  <c r="C54" i="7"/>
  <c r="C53" i="7" s="1"/>
  <c r="G53" i="7"/>
  <c r="D53" i="7"/>
  <c r="F157" i="7"/>
  <c r="F16" i="7" s="1"/>
  <c r="F150" i="7"/>
  <c r="F149" i="7" s="1"/>
  <c r="F144" i="7"/>
  <c r="F143" i="7" s="1"/>
  <c r="F141" i="7"/>
  <c r="F13" i="7" s="1"/>
  <c r="F134" i="7"/>
  <c r="F124" i="7"/>
  <c r="F113" i="7"/>
  <c r="F88" i="7"/>
  <c r="F12" i="7" s="1"/>
  <c r="F78" i="7"/>
  <c r="F67" i="7"/>
  <c r="F61" i="7"/>
  <c r="F57" i="7"/>
  <c r="F51" i="7"/>
  <c r="F50" i="7" s="1"/>
  <c r="F44" i="7"/>
  <c r="F43" i="7" s="1"/>
  <c r="E20" i="7"/>
  <c r="F20" i="7"/>
  <c r="F19" i="7" s="1"/>
  <c r="F7" i="7"/>
  <c r="F6" i="7" l="1"/>
  <c r="F14" i="7"/>
  <c r="F11" i="7"/>
  <c r="F10" i="7"/>
  <c r="F95" i="7"/>
  <c r="F9" i="7"/>
  <c r="F56" i="7"/>
  <c r="F8" i="7"/>
  <c r="G144" i="7"/>
  <c r="G14" i="7" s="1"/>
  <c r="F5" i="7" l="1"/>
  <c r="F18" i="7"/>
  <c r="D144" i="7"/>
  <c r="E144" i="7"/>
  <c r="E14" i="7" s="1"/>
  <c r="H144" i="7"/>
  <c r="H14" i="7" s="1"/>
  <c r="C144" i="7"/>
  <c r="C14" i="7" s="1"/>
  <c r="G143" i="7"/>
  <c r="H143" i="7"/>
  <c r="D51" i="7"/>
  <c r="D50" i="7" s="1"/>
  <c r="E51" i="7"/>
  <c r="G51" i="7"/>
  <c r="G50" i="7" s="1"/>
  <c r="H51" i="7"/>
  <c r="H50" i="7" s="1"/>
  <c r="C51" i="7"/>
  <c r="C50" i="7" s="1"/>
  <c r="E25" i="7"/>
  <c r="E24" i="7"/>
  <c r="C143" i="7"/>
  <c r="D143" i="7" l="1"/>
  <c r="D14" i="7"/>
  <c r="E50" i="7"/>
  <c r="E143" i="7"/>
  <c r="D20" i="7"/>
  <c r="E19" i="7"/>
  <c r="G20" i="7"/>
  <c r="H20" i="7"/>
  <c r="C20" i="7"/>
  <c r="C6" i="7" s="1"/>
  <c r="D25" i="7"/>
  <c r="G25" i="7"/>
  <c r="H25" i="7"/>
  <c r="C25" i="7"/>
  <c r="C24" i="7" s="1"/>
  <c r="D44" i="7"/>
  <c r="D43" i="7" s="1"/>
  <c r="E44" i="7"/>
  <c r="E43" i="7" s="1"/>
  <c r="G44" i="7"/>
  <c r="G43" i="7" s="1"/>
  <c r="H44" i="7"/>
  <c r="H43" i="7" s="1"/>
  <c r="C44" i="7"/>
  <c r="C43" i="7" s="1"/>
  <c r="D57" i="7"/>
  <c r="E57" i="7"/>
  <c r="G57" i="7"/>
  <c r="H57" i="7"/>
  <c r="C57" i="7"/>
  <c r="D61" i="7"/>
  <c r="E61" i="7"/>
  <c r="G61" i="7"/>
  <c r="H61" i="7"/>
  <c r="C61" i="7"/>
  <c r="D67" i="7"/>
  <c r="E67" i="7"/>
  <c r="G67" i="7"/>
  <c r="H67" i="7"/>
  <c r="C67" i="7"/>
  <c r="H78" i="7"/>
  <c r="E78" i="7"/>
  <c r="G78" i="7"/>
  <c r="D78" i="7"/>
  <c r="C78" i="7"/>
  <c r="D88" i="7"/>
  <c r="E88" i="7"/>
  <c r="G88" i="7"/>
  <c r="H88" i="7"/>
  <c r="C88" i="7"/>
  <c r="D96" i="7"/>
  <c r="G96" i="7"/>
  <c r="G8" i="7" s="1"/>
  <c r="H96" i="7"/>
  <c r="C96" i="7"/>
  <c r="D103" i="7"/>
  <c r="E103" i="7"/>
  <c r="G103" i="7"/>
  <c r="H103" i="7"/>
  <c r="C103" i="7"/>
  <c r="D113" i="7"/>
  <c r="D10" i="7" s="1"/>
  <c r="E113" i="7"/>
  <c r="G113" i="7"/>
  <c r="H113" i="7"/>
  <c r="C113" i="7"/>
  <c r="D124" i="7"/>
  <c r="E124" i="7"/>
  <c r="E95" i="7" s="1"/>
  <c r="G124" i="7"/>
  <c r="H124" i="7"/>
  <c r="C124" i="7"/>
  <c r="D134" i="7"/>
  <c r="E134" i="7"/>
  <c r="G134" i="7"/>
  <c r="H134" i="7"/>
  <c r="C134" i="7"/>
  <c r="D141" i="7"/>
  <c r="D13" i="7" s="1"/>
  <c r="E141" i="7"/>
  <c r="E13" i="7" s="1"/>
  <c r="G141" i="7"/>
  <c r="G13" i="7" s="1"/>
  <c r="H141" i="7"/>
  <c r="H13" i="7" s="1"/>
  <c r="C141" i="7"/>
  <c r="C13" i="7" s="1"/>
  <c r="H157" i="7"/>
  <c r="H16" i="7" s="1"/>
  <c r="D157" i="7"/>
  <c r="D16" i="7" s="1"/>
  <c r="E157" i="7"/>
  <c r="E16" i="7" s="1"/>
  <c r="G157" i="7"/>
  <c r="G16" i="7" s="1"/>
  <c r="C157" i="7"/>
  <c r="D150" i="7"/>
  <c r="E150" i="7"/>
  <c r="E149" i="7" s="1"/>
  <c r="G150" i="7"/>
  <c r="G149" i="7" s="1"/>
  <c r="H150" i="7"/>
  <c r="H7" i="7" s="1"/>
  <c r="C150" i="7"/>
  <c r="C7" i="7" s="1"/>
  <c r="D7" i="7"/>
  <c r="E18" i="7" l="1"/>
  <c r="G6" i="7"/>
  <c r="E6" i="7"/>
  <c r="D19" i="7"/>
  <c r="D6" i="7"/>
  <c r="H19" i="7"/>
  <c r="H6" i="7"/>
  <c r="H11" i="7"/>
  <c r="G24" i="7"/>
  <c r="D24" i="7"/>
  <c r="H24" i="7"/>
  <c r="C11" i="7"/>
  <c r="G9" i="7"/>
  <c r="C9" i="7"/>
  <c r="G11" i="7"/>
  <c r="C10" i="7"/>
  <c r="C19" i="7"/>
  <c r="C149" i="7"/>
  <c r="H8" i="7"/>
  <c r="C12" i="7"/>
  <c r="C8" i="7"/>
  <c r="D8" i="7"/>
  <c r="C56" i="7"/>
  <c r="G7" i="7"/>
  <c r="G12" i="7"/>
  <c r="E7" i="7"/>
  <c r="D149" i="7"/>
  <c r="H56" i="7"/>
  <c r="H12" i="7"/>
  <c r="E12" i="7"/>
  <c r="G95" i="7"/>
  <c r="E10" i="7"/>
  <c r="G10" i="7"/>
  <c r="E8" i="7"/>
  <c r="G56" i="7"/>
  <c r="G19" i="7"/>
  <c r="G18" i="7" s="1"/>
  <c r="D12" i="7"/>
  <c r="E56" i="7"/>
  <c r="E9" i="7"/>
  <c r="D9" i="7"/>
  <c r="H9" i="7"/>
  <c r="D56" i="7"/>
  <c r="H10" i="7"/>
  <c r="E11" i="7"/>
  <c r="D11" i="7"/>
  <c r="D95" i="7"/>
  <c r="C95" i="7"/>
  <c r="H95" i="7"/>
  <c r="H149" i="7"/>
  <c r="C16" i="7"/>
  <c r="C18" i="7" l="1"/>
  <c r="D18" i="7"/>
  <c r="H18" i="7"/>
  <c r="E5" i="7"/>
  <c r="C5" i="7"/>
  <c r="G5" i="7"/>
  <c r="D5" i="7"/>
  <c r="H5" i="7"/>
</calcChain>
</file>

<file path=xl/sharedStrings.xml><?xml version="1.0" encoding="utf-8"?>
<sst xmlns="http://schemas.openxmlformats.org/spreadsheetml/2006/main" count="295" uniqueCount="70">
  <si>
    <t>A621001</t>
  </si>
  <si>
    <t>Opći prihodi i primici</t>
  </si>
  <si>
    <t>REDOVNA DJELATNOST SVEUČILIŠTA U RIJECI</t>
  </si>
  <si>
    <t>Sredstva učešća za pomoći</t>
  </si>
  <si>
    <t>A621181</t>
  </si>
  <si>
    <t>PRAVOMOĆNE SUDSKE PRESUDE</t>
  </si>
  <si>
    <t>A622122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</si>
  <si>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</si>
  <si>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</si>
  <si>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</si>
  <si>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</si>
  <si>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</si>
  <si>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</si>
  <si>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</si>
  <si>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A679072</t>
  </si>
  <si>
    <t>EU PROJEKTI SVEUČILIŠTA U RIJECI (IZ EVIDENCIJSKIH PRIHODA)</t>
  </si>
  <si>
    <t>31</t>
  </si>
  <si>
    <t>Vlastiti prihodi</t>
  </si>
  <si>
    <t>A679089</t>
  </si>
  <si>
    <t>REDOVNA DJELATNOST SVEUČILIŠTA U RIJECI (IZ EVIDENCIJSKIH PRIHODA)</t>
  </si>
  <si>
    <t>Mehanizam za oporavak i otpornost</t>
  </si>
  <si>
    <t>K679106</t>
  </si>
  <si>
    <t>OP UČINKOVITI LJUDSKI POTENCIJALI 2014.-2020., PRIORITET 3</t>
  </si>
  <si>
    <t>Europski socijalni fond (ESF)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</si>
  <si>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</si>
  <si>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</si>
  <si>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</si>
  <si>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</si>
  <si>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</si>
  <si>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</si>
  <si>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</si>
  <si>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</si>
  <si>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</si>
  <si>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</si>
  <si>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</si>
  <si>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</si>
  <si>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</si>
  <si>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</si>
  <si>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</si>
  <si>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</si>
  <si>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</si>
  <si>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</si>
  <si>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</si>
  <si>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</si>
  <si>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</si>
  <si>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12</t>
  </si>
  <si>
    <t>52</t>
  </si>
  <si>
    <t>Rashodi za nabavu neproizvedene dugotrajne imovine</t>
  </si>
  <si>
    <t>3705</t>
  </si>
  <si>
    <t>VISOKO OBRAZOVANJE</t>
  </si>
  <si>
    <t>61</t>
  </si>
  <si>
    <t>PROJEKCIJA 
ZA 2026.</t>
  </si>
  <si>
    <t>SVEUČILIŠTE U RIJECI, POMORSKI FAKULTET</t>
  </si>
  <si>
    <t>Prodaja ili zamjena nefinancijske imovine</t>
  </si>
  <si>
    <t>Rashodi poslovanja i rashodi za nabavu nefinancijske imovine planiraju su po aktivnostima i programima kako slijedi:</t>
  </si>
  <si>
    <t>UKUPNO RASHODI:</t>
  </si>
  <si>
    <t>IZVRŠENJE
2023.</t>
  </si>
  <si>
    <t>TEKUĆI PLAN
2024.</t>
  </si>
  <si>
    <t>PLAN 
ZA 2025.</t>
  </si>
  <si>
    <t>PROJEKCIJA 
ZA 2027.</t>
  </si>
  <si>
    <t>K679128</t>
  </si>
  <si>
    <t>POBOLJŠANJE UČINKOVITOSTI JAVNIH ULAGANJA NA PODRUČJU ISTRAŽIVANJA, RAZVOJA I INOVACIJA - NPOO (C3.2.R3)</t>
  </si>
  <si>
    <t>A621183</t>
  </si>
  <si>
    <t>STIPENDIJE I ŠKOLARINE ZA DOKTROSKI STUDIJ</t>
  </si>
  <si>
    <t>Stipendije i školarine</t>
  </si>
  <si>
    <t xml:space="preserve">REBALANS ZA 2025. </t>
  </si>
  <si>
    <t>II. POSEBNI DIO REBALANSA ZA 2025. GODINU I PROJEKCIJA ZA 2026. GODINU I 2027. GODINU.</t>
  </si>
  <si>
    <t>K621061</t>
  </si>
  <si>
    <t>INFRASTRUKTURA VISOKOOBRAZOVNIH USTANOVA</t>
  </si>
  <si>
    <t>PROGRAMSKO FINANCIRANJE JAVNIH VISOKIH UČILIŠTA- NPOO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</si>
</sst>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/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32">
    <xf numFmtId="0" fontId="0" fillId="0" borderId="0" xfId="0"/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3" fontId="12" fillId="0" borderId="7" xfId="50" applyNumberFormat="1" applyFill="1" applyBorder="1">
      <alignment horizontal="right" vertical="center"/>
    </xf>
    <xf numFmtId="0" fontId="12" fillId="0" borderId="4" xfId="49" quotePrefix="1" applyFill="1" applyBorder="1" applyAlignment="1">
      <alignment horizontal="left" vertical="center" indent="7"/>
    </xf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Fill="1" applyBorder="1">
      <alignment horizontal="right" vertical="center"/>
    </xf>
    <xf numFmtId="0" fontId="12" fillId="0" borderId="8" xfId="49" quotePrefix="1" applyFill="1" applyBorder="1" applyAlignment="1">
      <alignment horizontal="left" vertical="center" indent="7"/>
    </xf>
    <xf numFmtId="0" fontId="12" fillId="0" borderId="8" xfId="49" quotePrefix="1" applyFill="1" applyBorder="1">
      <alignment horizontal="left" vertical="center" indent="1"/>
    </xf>
    <xf numFmtId="3" fontId="12" fillId="0" borderId="8" xfId="50" applyNumberFormat="1" applyFill="1" applyBorder="1">
      <alignment horizontal="right" vertic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6" fillId="0" borderId="0" xfId="0" applyFont="1" applyAlignment="1"/>
    <xf numFmtId="0" fontId="17" fillId="0" borderId="0" xfId="0" applyFont="1" applyFill="1" applyBorder="1"/>
    <xf numFmtId="0" fontId="13" fillId="0" borderId="0" xfId="0" quotePrefix="1" applyFont="1" applyFill="1" applyBorder="1" applyAlignment="1">
      <alignment horizontal="center" vertical="center" wrapText="1"/>
    </xf>
    <xf numFmtId="0" fontId="13" fillId="0" borderId="0" xfId="0" quotePrefix="1" applyFont="1" applyFill="1" applyBorder="1" applyAlignment="1">
      <alignment horizontal="left" vertical="center" wrapText="1"/>
    </xf>
    <xf numFmtId="3" fontId="13" fillId="0" borderId="0" xfId="0" quotePrefix="1" applyNumberFormat="1" applyFont="1" applyFill="1" applyBorder="1" applyAlignment="1">
      <alignment horizontal="right" vertical="center" wrapText="1"/>
    </xf>
    <xf numFmtId="3" fontId="12" fillId="0" borderId="9" xfId="50" applyNumberFormat="1" applyFill="1" applyBorder="1">
      <alignment horizontal="right" vertical="center"/>
    </xf>
    <xf numFmtId="3" fontId="12" fillId="0" borderId="4" xfId="50" applyNumberFormat="1" applyFont="1" applyFill="1">
      <alignment horizontal="right" vertical="center"/>
    </xf>
    <xf numFmtId="4" fontId="14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51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63"/>
  <sheetViews>
    <sheetView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N21" sqref="N21"/>
    </sheetView>
  </sheetViews>
  <sheetFormatPr defaultColWidth="9.140625" defaultRowHeight="15" x14ac:dyDescent="0.25"/>
  <cols>
    <col min="1" max="1" width="17.28515625" style="7" customWidth="1"/>
    <col min="2" max="2" width="58.5703125" style="7" customWidth="1"/>
    <col min="3" max="6" width="13.28515625" style="7" customWidth="1"/>
    <col min="7" max="8" width="13.28515625" style="7" hidden="1" customWidth="1"/>
    <col min="9" max="16384" width="9.140625" style="7"/>
  </cols>
  <sheetData>
    <row r="2" spans="1:12" x14ac:dyDescent="0.25">
      <c r="A2" s="30" t="s">
        <v>66</v>
      </c>
      <c r="B2" s="31"/>
      <c r="C2" s="31"/>
      <c r="D2" s="31"/>
      <c r="E2" s="31"/>
      <c r="F2" s="31"/>
      <c r="G2" s="31"/>
      <c r="H2" s="31"/>
    </row>
    <row r="3" spans="1:12" s="24" customFormat="1" ht="16.5" customHeight="1" x14ac:dyDescent="0.25">
      <c r="A3" s="21" t="s">
        <v>54</v>
      </c>
      <c r="B3" s="22"/>
      <c r="C3" s="22"/>
      <c r="D3" s="23"/>
      <c r="E3" s="23"/>
      <c r="F3" s="23"/>
      <c r="G3" s="23"/>
      <c r="H3" s="23"/>
      <c r="I3" s="23"/>
      <c r="J3" s="23"/>
      <c r="K3" s="23"/>
      <c r="L3" s="23"/>
    </row>
    <row r="4" spans="1:12" ht="38.25" x14ac:dyDescent="0.25">
      <c r="A4" s="5">
        <v>22568</v>
      </c>
      <c r="B4" s="5" t="s">
        <v>52</v>
      </c>
      <c r="C4" s="5" t="s">
        <v>56</v>
      </c>
      <c r="D4" s="5" t="s">
        <v>57</v>
      </c>
      <c r="E4" s="6" t="s">
        <v>58</v>
      </c>
      <c r="F4" s="6" t="s">
        <v>65</v>
      </c>
      <c r="G4" s="6" t="s">
        <v>51</v>
      </c>
      <c r="H4" s="6" t="s">
        <v>59</v>
      </c>
    </row>
    <row r="5" spans="1:12" x14ac:dyDescent="0.25">
      <c r="A5" s="25"/>
      <c r="B5" s="26" t="s">
        <v>55</v>
      </c>
      <c r="C5" s="27">
        <f>SUM(C6:C17)</f>
        <v>6243366</v>
      </c>
      <c r="D5" s="27">
        <f t="shared" ref="D5:H5" si="0">SUM(D6:D17)</f>
        <v>7203067</v>
      </c>
      <c r="E5" s="27">
        <f>SUM(E6:E17)</f>
        <v>6878835</v>
      </c>
      <c r="F5" s="27">
        <f>SUM(F6:F17)</f>
        <v>7979843</v>
      </c>
      <c r="G5" s="27">
        <f t="shared" si="0"/>
        <v>6520760</v>
      </c>
      <c r="H5" s="27">
        <f t="shared" si="0"/>
        <v>6237121</v>
      </c>
    </row>
    <row r="6" spans="1:12" x14ac:dyDescent="0.25">
      <c r="A6" s="3">
        <v>11</v>
      </c>
      <c r="B6" s="2" t="s">
        <v>1</v>
      </c>
      <c r="C6" s="4">
        <f>C20+C25+C44+C51+C54</f>
        <v>3760963</v>
      </c>
      <c r="D6" s="4">
        <f t="shared" ref="D6:H6" si="1">D20+D25+D44+D51+D54</f>
        <v>4569167</v>
      </c>
      <c r="E6" s="4">
        <f t="shared" si="1"/>
        <v>4464447</v>
      </c>
      <c r="F6" s="4">
        <f>F20+F25+F44+F51+F54</f>
        <v>5132183</v>
      </c>
      <c r="G6" s="4">
        <f t="shared" si="1"/>
        <v>4484772</v>
      </c>
      <c r="H6" s="4">
        <f t="shared" si="1"/>
        <v>4505198</v>
      </c>
    </row>
    <row r="7" spans="1:12" x14ac:dyDescent="0.25">
      <c r="A7" s="3">
        <v>12</v>
      </c>
      <c r="B7" s="2" t="s">
        <v>3</v>
      </c>
      <c r="C7" s="4">
        <f>C150</f>
        <v>14243</v>
      </c>
      <c r="D7" s="4">
        <f t="shared" ref="D7:H7" si="2">D150</f>
        <v>0</v>
      </c>
      <c r="E7" s="4">
        <f t="shared" si="2"/>
        <v>0</v>
      </c>
      <c r="F7" s="4">
        <f t="shared" si="2"/>
        <v>0</v>
      </c>
      <c r="G7" s="4">
        <f t="shared" si="2"/>
        <v>0</v>
      </c>
      <c r="H7" s="4">
        <f t="shared" si="2"/>
        <v>0</v>
      </c>
    </row>
    <row r="8" spans="1:12" x14ac:dyDescent="0.25">
      <c r="A8" s="3">
        <v>31</v>
      </c>
      <c r="B8" s="2" t="s">
        <v>17</v>
      </c>
      <c r="C8" s="4">
        <f t="shared" ref="C8:H8" si="3">C57+C96</f>
        <v>830005</v>
      </c>
      <c r="D8" s="4">
        <f t="shared" si="3"/>
        <v>993017</v>
      </c>
      <c r="E8" s="4">
        <f t="shared" si="3"/>
        <v>824325</v>
      </c>
      <c r="F8" s="4">
        <f t="shared" si="3"/>
        <v>765817</v>
      </c>
      <c r="G8" s="4">
        <f t="shared" si="3"/>
        <v>681620</v>
      </c>
      <c r="H8" s="4">
        <f t="shared" si="3"/>
        <v>681620</v>
      </c>
    </row>
    <row r="9" spans="1:12" x14ac:dyDescent="0.25">
      <c r="A9" s="3">
        <v>43</v>
      </c>
      <c r="B9" s="2" t="s">
        <v>9</v>
      </c>
      <c r="C9" s="4">
        <f t="shared" ref="C9:H9" si="4">C61+C103</f>
        <v>742777</v>
      </c>
      <c r="D9" s="4">
        <f t="shared" si="4"/>
        <v>828235</v>
      </c>
      <c r="E9" s="4">
        <f t="shared" si="4"/>
        <v>772523</v>
      </c>
      <c r="F9" s="4">
        <f t="shared" si="4"/>
        <v>805669</v>
      </c>
      <c r="G9" s="4">
        <f t="shared" si="4"/>
        <v>851320</v>
      </c>
      <c r="H9" s="4">
        <f t="shared" si="4"/>
        <v>851320</v>
      </c>
    </row>
    <row r="10" spans="1:12" x14ac:dyDescent="0.25">
      <c r="A10" s="3">
        <v>51</v>
      </c>
      <c r="B10" s="2" t="s">
        <v>11</v>
      </c>
      <c r="C10" s="4">
        <f>C67+C113</f>
        <v>615630</v>
      </c>
      <c r="D10" s="4">
        <f t="shared" ref="D10:H10" si="5">D67+D113</f>
        <v>681726</v>
      </c>
      <c r="E10" s="4">
        <f t="shared" si="5"/>
        <v>633036</v>
      </c>
      <c r="F10" s="4">
        <f t="shared" si="5"/>
        <v>904630</v>
      </c>
      <c r="G10" s="4">
        <f t="shared" si="5"/>
        <v>344086</v>
      </c>
      <c r="H10" s="4">
        <f t="shared" si="5"/>
        <v>32165</v>
      </c>
    </row>
    <row r="11" spans="1:12" x14ac:dyDescent="0.25">
      <c r="A11" s="3">
        <v>52</v>
      </c>
      <c r="B11" s="2" t="s">
        <v>12</v>
      </c>
      <c r="C11" s="4">
        <f t="shared" ref="C11:H11" si="6">C78+C124</f>
        <v>179875</v>
      </c>
      <c r="D11" s="4">
        <f t="shared" si="6"/>
        <v>79067</v>
      </c>
      <c r="E11" s="4">
        <f t="shared" si="6"/>
        <v>153238</v>
      </c>
      <c r="F11" s="4">
        <f t="shared" si="6"/>
        <v>120118</v>
      </c>
      <c r="G11" s="4">
        <f t="shared" si="6"/>
        <v>138600</v>
      </c>
      <c r="H11" s="4">
        <f t="shared" si="6"/>
        <v>141000</v>
      </c>
    </row>
    <row r="12" spans="1:12" x14ac:dyDescent="0.25">
      <c r="A12" s="3">
        <v>61</v>
      </c>
      <c r="B12" s="2" t="s">
        <v>13</v>
      </c>
      <c r="C12" s="4">
        <f>C88+C134</f>
        <v>18607</v>
      </c>
      <c r="D12" s="4">
        <f t="shared" ref="D12:H12" si="7">D88+D134</f>
        <v>43700</v>
      </c>
      <c r="E12" s="4">
        <f t="shared" si="7"/>
        <v>30566</v>
      </c>
      <c r="F12" s="4">
        <f t="shared" si="7"/>
        <v>185128</v>
      </c>
      <c r="G12" s="4">
        <f t="shared" si="7"/>
        <v>19662</v>
      </c>
      <c r="H12" s="4">
        <f t="shared" si="7"/>
        <v>25118</v>
      </c>
    </row>
    <row r="13" spans="1:12" x14ac:dyDescent="0.25">
      <c r="A13" s="3">
        <v>71</v>
      </c>
      <c r="B13" s="2" t="s">
        <v>53</v>
      </c>
      <c r="C13" s="4">
        <f t="shared" ref="C13:H13" si="8">C141</f>
        <v>549</v>
      </c>
      <c r="D13" s="4">
        <f t="shared" si="8"/>
        <v>700</v>
      </c>
      <c r="E13" s="4">
        <f>E141</f>
        <v>700</v>
      </c>
      <c r="F13" s="4">
        <f>F141</f>
        <v>350</v>
      </c>
      <c r="G13" s="4">
        <f t="shared" si="8"/>
        <v>700</v>
      </c>
      <c r="H13" s="4">
        <f t="shared" si="8"/>
        <v>700</v>
      </c>
    </row>
    <row r="14" spans="1:12" x14ac:dyDescent="0.25">
      <c r="A14" s="3">
        <v>581</v>
      </c>
      <c r="B14" s="2" t="s">
        <v>20</v>
      </c>
      <c r="C14" s="4">
        <f>C144+C35</f>
        <v>0</v>
      </c>
      <c r="D14" s="4">
        <f t="shared" ref="D14:H14" si="9">D144+D35</f>
        <v>7455</v>
      </c>
      <c r="E14" s="4">
        <f t="shared" si="9"/>
        <v>0</v>
      </c>
      <c r="F14" s="4">
        <f t="shared" si="9"/>
        <v>65948</v>
      </c>
      <c r="G14" s="4">
        <f t="shared" si="9"/>
        <v>0</v>
      </c>
      <c r="H14" s="4">
        <f t="shared" si="9"/>
        <v>0</v>
      </c>
    </row>
    <row r="15" spans="1:12" x14ac:dyDescent="0.25">
      <c r="A15" s="12">
        <v>5761</v>
      </c>
      <c r="B15" s="13" t="s">
        <v>25</v>
      </c>
      <c r="C15" s="14"/>
      <c r="D15" s="14"/>
      <c r="E15" s="14"/>
      <c r="F15" s="14"/>
      <c r="G15" s="14"/>
      <c r="H15" s="14"/>
    </row>
    <row r="16" spans="1:12" x14ac:dyDescent="0.25">
      <c r="A16" s="18">
        <v>561</v>
      </c>
      <c r="B16" s="19" t="s">
        <v>23</v>
      </c>
      <c r="C16" s="20">
        <f>C157</f>
        <v>80717</v>
      </c>
      <c r="D16" s="20">
        <f>D157</f>
        <v>0</v>
      </c>
      <c r="E16" s="20">
        <f t="shared" ref="E16:H16" si="10">E157</f>
        <v>0</v>
      </c>
      <c r="F16" s="20">
        <f t="shared" si="10"/>
        <v>0</v>
      </c>
      <c r="G16" s="20">
        <f t="shared" si="10"/>
        <v>0</v>
      </c>
      <c r="H16" s="20">
        <f t="shared" si="10"/>
        <v>0</v>
      </c>
    </row>
    <row r="17" spans="1:8" x14ac:dyDescent="0.25">
      <c r="A17" s="15">
        <v>563</v>
      </c>
      <c r="B17" s="16" t="s">
        <v>24</v>
      </c>
      <c r="C17" s="17"/>
      <c r="D17" s="17"/>
      <c r="E17" s="17"/>
      <c r="F17" s="17"/>
      <c r="G17" s="17"/>
      <c r="H17" s="17"/>
    </row>
    <row r="18" spans="1:8" x14ac:dyDescent="0.25">
      <c r="A18" s="9" t="s">
        <v>48</v>
      </c>
      <c r="B18" s="10" t="s">
        <v>49</v>
      </c>
      <c r="C18" s="11">
        <f>C19+C24+C43+C56+C95+C149+C50+C53+C34</f>
        <v>6243366</v>
      </c>
      <c r="D18" s="11">
        <f t="shared" ref="D18:H18" si="11">D19+D24+D43+D56+D95+D149+D50+D53+D34</f>
        <v>7195612</v>
      </c>
      <c r="E18" s="11">
        <f t="shared" si="11"/>
        <v>6878835</v>
      </c>
      <c r="F18" s="11">
        <f t="shared" si="11"/>
        <v>7951654</v>
      </c>
      <c r="G18" s="11">
        <f t="shared" si="11"/>
        <v>6520760</v>
      </c>
      <c r="H18" s="11">
        <f t="shared" si="11"/>
        <v>6237121</v>
      </c>
    </row>
    <row r="19" spans="1:8" x14ac:dyDescent="0.25">
      <c r="A19" s="1" t="s">
        <v>0</v>
      </c>
      <c r="B19" s="2" t="s">
        <v>2</v>
      </c>
      <c r="C19" s="4">
        <f>C20</f>
        <v>3381883</v>
      </c>
      <c r="D19" s="4">
        <f t="shared" ref="D19" si="12">D20</f>
        <v>4013256</v>
      </c>
      <c r="E19" s="4">
        <f>E20</f>
        <v>4134371</v>
      </c>
      <c r="F19" s="4">
        <f>F20</f>
        <v>4493659</v>
      </c>
      <c r="G19" s="4">
        <f t="shared" ref="G19" si="13">G20</f>
        <v>4154696</v>
      </c>
      <c r="H19" s="4">
        <f>H20</f>
        <v>4175122</v>
      </c>
    </row>
    <row r="20" spans="1:8" x14ac:dyDescent="0.25">
      <c r="A20" s="3" t="s">
        <v>35</v>
      </c>
      <c r="B20" s="2" t="s">
        <v>1</v>
      </c>
      <c r="C20" s="4">
        <f>SUM(C21:C23)</f>
        <v>3381883</v>
      </c>
      <c r="D20" s="4">
        <f t="shared" ref="D20:H20" si="14">SUM(D21:D23)</f>
        <v>4013256</v>
      </c>
      <c r="E20" s="4">
        <f>SUM(E21:E23)</f>
        <v>4134371</v>
      </c>
      <c r="F20" s="4">
        <f t="shared" si="14"/>
        <v>4493659</v>
      </c>
      <c r="G20" s="4">
        <f t="shared" si="14"/>
        <v>4154696</v>
      </c>
      <c r="H20" s="4">
        <f t="shared" si="14"/>
        <v>4175122</v>
      </c>
    </row>
    <row r="21" spans="1:8" x14ac:dyDescent="0.25">
      <c r="A21" s="8" t="s">
        <v>16</v>
      </c>
      <c r="B21" s="2" t="s">
        <v>37</v>
      </c>
      <c r="C21" s="4">
        <v>3309061</v>
      </c>
      <c r="D21" s="4">
        <v>3939416</v>
      </c>
      <c r="E21" s="4">
        <v>4064991</v>
      </c>
      <c r="F21" s="29">
        <v>4409752</v>
      </c>
      <c r="G21" s="4">
        <v>4085316</v>
      </c>
      <c r="H21" s="4">
        <v>4105742</v>
      </c>
    </row>
    <row r="22" spans="1:8" x14ac:dyDescent="0.25">
      <c r="A22" s="8" t="s">
        <v>26</v>
      </c>
      <c r="B22" s="2" t="s">
        <v>36</v>
      </c>
      <c r="C22" s="4">
        <v>72822</v>
      </c>
      <c r="D22" s="4">
        <v>73840</v>
      </c>
      <c r="E22" s="4">
        <v>69380</v>
      </c>
      <c r="F22" s="29">
        <v>83907</v>
      </c>
      <c r="G22" s="4">
        <v>69380</v>
      </c>
      <c r="H22" s="4">
        <v>69380</v>
      </c>
    </row>
    <row r="23" spans="1:8" x14ac:dyDescent="0.25">
      <c r="A23" s="8" t="s">
        <v>31</v>
      </c>
      <c r="B23" s="2" t="s">
        <v>43</v>
      </c>
      <c r="C23" s="4"/>
      <c r="D23" s="4"/>
      <c r="E23" s="4"/>
      <c r="F23" s="4"/>
      <c r="G23" s="4"/>
      <c r="H23" s="4"/>
    </row>
    <row r="24" spans="1:8" x14ac:dyDescent="0.25">
      <c r="A24" s="1" t="s">
        <v>6</v>
      </c>
      <c r="B24" s="2" t="s">
        <v>7</v>
      </c>
      <c r="C24" s="4">
        <f>C25</f>
        <v>368456</v>
      </c>
      <c r="D24" s="4">
        <f t="shared" ref="D24:H24" si="15">D25</f>
        <v>549281</v>
      </c>
      <c r="E24" s="4">
        <f>E25</f>
        <v>330076</v>
      </c>
      <c r="F24" s="4">
        <f>F25</f>
        <v>449022</v>
      </c>
      <c r="G24" s="4">
        <f t="shared" si="15"/>
        <v>330076</v>
      </c>
      <c r="H24" s="4">
        <f t="shared" si="15"/>
        <v>330076</v>
      </c>
    </row>
    <row r="25" spans="1:8" x14ac:dyDescent="0.25">
      <c r="A25" s="3" t="s">
        <v>35</v>
      </c>
      <c r="B25" s="2" t="s">
        <v>1</v>
      </c>
      <c r="C25" s="4">
        <f>SUM(C26:C33)</f>
        <v>368456</v>
      </c>
      <c r="D25" s="4">
        <f t="shared" ref="D25:H25" si="16">SUM(D26:D33)</f>
        <v>549281</v>
      </c>
      <c r="E25" s="4">
        <f>SUM(E26:E33)</f>
        <v>330076</v>
      </c>
      <c r="F25" s="4">
        <f>SUM(F26:F33)</f>
        <v>449022</v>
      </c>
      <c r="G25" s="4">
        <f t="shared" si="16"/>
        <v>330076</v>
      </c>
      <c r="H25" s="4">
        <f t="shared" si="16"/>
        <v>330076</v>
      </c>
    </row>
    <row r="26" spans="1:8" x14ac:dyDescent="0.25">
      <c r="A26" s="8" t="s">
        <v>16</v>
      </c>
      <c r="B26" s="2" t="s">
        <v>37</v>
      </c>
      <c r="C26" s="4">
        <v>866</v>
      </c>
      <c r="D26" s="4"/>
      <c r="E26" s="4"/>
      <c r="F26" s="4"/>
      <c r="G26" s="4"/>
      <c r="H26" s="4"/>
    </row>
    <row r="27" spans="1:8" x14ac:dyDescent="0.25">
      <c r="A27" s="8" t="s">
        <v>26</v>
      </c>
      <c r="B27" s="2" t="s">
        <v>36</v>
      </c>
      <c r="C27" s="4">
        <v>354188</v>
      </c>
      <c r="D27" s="4">
        <v>507295</v>
      </c>
      <c r="E27" s="4">
        <v>321776</v>
      </c>
      <c r="F27" s="4">
        <v>414022</v>
      </c>
      <c r="G27" s="4">
        <v>321776</v>
      </c>
      <c r="H27" s="4">
        <v>321776</v>
      </c>
    </row>
    <row r="28" spans="1:8" x14ac:dyDescent="0.25">
      <c r="A28" s="8" t="s">
        <v>27</v>
      </c>
      <c r="B28" s="2" t="s">
        <v>38</v>
      </c>
      <c r="C28" s="4">
        <v>2558</v>
      </c>
      <c r="D28" s="4">
        <v>3000</v>
      </c>
      <c r="E28" s="4">
        <v>2800</v>
      </c>
      <c r="F28" s="4">
        <v>4000</v>
      </c>
      <c r="G28" s="4">
        <v>2800</v>
      </c>
      <c r="H28" s="4">
        <v>2800</v>
      </c>
    </row>
    <row r="29" spans="1:8" x14ac:dyDescent="0.25">
      <c r="A29" s="8" t="s">
        <v>28</v>
      </c>
      <c r="B29" s="2" t="s">
        <v>39</v>
      </c>
      <c r="C29" s="4"/>
      <c r="D29" s="4">
        <v>4500</v>
      </c>
      <c r="E29" s="4"/>
      <c r="F29" s="4">
        <v>3500</v>
      </c>
      <c r="G29" s="4"/>
      <c r="H29" s="4"/>
    </row>
    <row r="30" spans="1:8" x14ac:dyDescent="0.25">
      <c r="A30" s="8" t="s">
        <v>31</v>
      </c>
      <c r="B30" s="2" t="s">
        <v>43</v>
      </c>
      <c r="C30" s="4"/>
      <c r="D30" s="4"/>
      <c r="E30" s="4"/>
      <c r="F30" s="4"/>
      <c r="G30" s="4"/>
      <c r="H30" s="4"/>
    </row>
    <row r="31" spans="1:8" x14ac:dyDescent="0.25">
      <c r="A31" s="8" t="s">
        <v>29</v>
      </c>
      <c r="B31" s="2" t="s">
        <v>47</v>
      </c>
      <c r="C31" s="4">
        <v>5000</v>
      </c>
      <c r="D31" s="4">
        <v>5000</v>
      </c>
      <c r="E31" s="4">
        <v>5500</v>
      </c>
      <c r="F31" s="4"/>
      <c r="G31" s="4">
        <v>5500</v>
      </c>
      <c r="H31" s="4">
        <v>5500</v>
      </c>
    </row>
    <row r="32" spans="1:8" x14ac:dyDescent="0.25">
      <c r="A32" s="8" t="s">
        <v>30</v>
      </c>
      <c r="B32" s="2" t="s">
        <v>40</v>
      </c>
      <c r="C32" s="4">
        <v>5844</v>
      </c>
      <c r="D32" s="4">
        <v>29486</v>
      </c>
      <c r="E32" s="4"/>
      <c r="F32" s="4">
        <v>27500</v>
      </c>
      <c r="G32" s="4"/>
      <c r="H32" s="4"/>
    </row>
    <row r="33" spans="1:8" x14ac:dyDescent="0.25">
      <c r="A33" s="8" t="s">
        <v>32</v>
      </c>
      <c r="B33" s="2" t="s">
        <v>41</v>
      </c>
      <c r="C33" s="4"/>
      <c r="D33" s="4"/>
      <c r="E33" s="4"/>
      <c r="F33" s="4"/>
      <c r="G33" s="4"/>
      <c r="H33" s="4"/>
    </row>
    <row r="34" spans="1:8" x14ac:dyDescent="0.25">
      <c r="A34" s="1" t="s">
        <v>6</v>
      </c>
      <c r="B34" s="2" t="s">
        <v>69</v>
      </c>
      <c r="C34" s="4">
        <f>C35</f>
        <v>0</v>
      </c>
      <c r="D34" s="4">
        <f t="shared" ref="D34:H34" si="17">D35</f>
        <v>0</v>
      </c>
      <c r="E34" s="4">
        <f t="shared" si="17"/>
        <v>0</v>
      </c>
      <c r="F34" s="4">
        <f t="shared" si="17"/>
        <v>37759</v>
      </c>
      <c r="G34" s="4">
        <f t="shared" si="17"/>
        <v>0</v>
      </c>
      <c r="H34" s="4">
        <f t="shared" si="17"/>
        <v>0</v>
      </c>
    </row>
    <row r="35" spans="1:8" x14ac:dyDescent="0.25">
      <c r="A35" s="3">
        <v>581</v>
      </c>
      <c r="B35" s="2" t="s">
        <v>20</v>
      </c>
      <c r="C35" s="4">
        <f>SUM(C36:C42)</f>
        <v>0</v>
      </c>
      <c r="D35" s="4">
        <f t="shared" ref="D35:H35" si="18">SUM(D36:D42)</f>
        <v>0</v>
      </c>
      <c r="E35" s="4">
        <f t="shared" si="18"/>
        <v>0</v>
      </c>
      <c r="F35" s="4">
        <f t="shared" si="18"/>
        <v>37759</v>
      </c>
      <c r="G35" s="4">
        <f t="shared" si="18"/>
        <v>0</v>
      </c>
      <c r="H35" s="4">
        <f t="shared" si="18"/>
        <v>0</v>
      </c>
    </row>
    <row r="36" spans="1:8" x14ac:dyDescent="0.25">
      <c r="A36" s="8" t="s">
        <v>26</v>
      </c>
      <c r="B36" s="2" t="s">
        <v>36</v>
      </c>
      <c r="C36" s="4"/>
      <c r="D36" s="4"/>
      <c r="E36" s="4"/>
      <c r="F36" s="4">
        <v>14582</v>
      </c>
      <c r="G36" s="4"/>
      <c r="H36" s="4"/>
    </row>
    <row r="37" spans="1:8" x14ac:dyDescent="0.25">
      <c r="A37" s="8" t="s">
        <v>27</v>
      </c>
      <c r="B37" s="2" t="s">
        <v>38</v>
      </c>
      <c r="C37" s="4"/>
      <c r="D37" s="4"/>
      <c r="E37" s="4"/>
      <c r="F37" s="4"/>
      <c r="G37" s="4"/>
      <c r="H37" s="4"/>
    </row>
    <row r="38" spans="1:8" x14ac:dyDescent="0.25">
      <c r="A38" s="8" t="s">
        <v>28</v>
      </c>
      <c r="B38" s="2" t="s">
        <v>39</v>
      </c>
      <c r="C38" s="4"/>
      <c r="D38" s="4"/>
      <c r="E38" s="4"/>
      <c r="F38" s="4"/>
      <c r="G38" s="4"/>
      <c r="H38" s="4"/>
    </row>
    <row r="39" spans="1:8" x14ac:dyDescent="0.25">
      <c r="A39" s="8" t="s">
        <v>31</v>
      </c>
      <c r="B39" s="2" t="s">
        <v>43</v>
      </c>
      <c r="C39" s="4"/>
      <c r="D39" s="4"/>
      <c r="E39" s="4"/>
      <c r="F39" s="4"/>
      <c r="G39" s="4"/>
      <c r="H39" s="4"/>
    </row>
    <row r="40" spans="1:8" x14ac:dyDescent="0.25">
      <c r="A40" s="8" t="s">
        <v>29</v>
      </c>
      <c r="B40" s="2" t="s">
        <v>47</v>
      </c>
      <c r="C40" s="4"/>
      <c r="D40" s="4"/>
      <c r="E40" s="4"/>
      <c r="F40" s="4"/>
      <c r="G40" s="4"/>
      <c r="H40" s="4"/>
    </row>
    <row r="41" spans="1:8" x14ac:dyDescent="0.25">
      <c r="A41" s="8" t="s">
        <v>30</v>
      </c>
      <c r="B41" s="2" t="s">
        <v>40</v>
      </c>
      <c r="C41" s="4"/>
      <c r="D41" s="4"/>
      <c r="E41" s="4"/>
      <c r="F41" s="4">
        <v>23177</v>
      </c>
      <c r="G41" s="4"/>
      <c r="H41" s="4"/>
    </row>
    <row r="42" spans="1:8" x14ac:dyDescent="0.25">
      <c r="A42" s="8" t="s">
        <v>32</v>
      </c>
      <c r="B42" s="2" t="s">
        <v>41</v>
      </c>
      <c r="C42" s="4"/>
      <c r="D42" s="4"/>
      <c r="E42" s="4"/>
      <c r="F42" s="4"/>
      <c r="G42" s="4"/>
      <c r="H42" s="4"/>
    </row>
    <row r="43" spans="1:8" x14ac:dyDescent="0.25">
      <c r="A43" s="1" t="s">
        <v>4</v>
      </c>
      <c r="B43" s="2" t="s">
        <v>5</v>
      </c>
      <c r="C43" s="4">
        <f>C44</f>
        <v>10624</v>
      </c>
      <c r="D43" s="4">
        <f t="shared" ref="D43:H43" si="19">D44</f>
        <v>5687</v>
      </c>
      <c r="E43" s="4">
        <f t="shared" si="19"/>
        <v>0</v>
      </c>
      <c r="F43" s="4">
        <f t="shared" si="19"/>
        <v>0</v>
      </c>
      <c r="G43" s="4">
        <f t="shared" si="19"/>
        <v>0</v>
      </c>
      <c r="H43" s="4">
        <f t="shared" si="19"/>
        <v>0</v>
      </c>
    </row>
    <row r="44" spans="1:8" x14ac:dyDescent="0.25">
      <c r="A44" s="3" t="s">
        <v>35</v>
      </c>
      <c r="B44" s="2" t="s">
        <v>1</v>
      </c>
      <c r="C44" s="4">
        <f>SUM(C45:C49)</f>
        <v>10624</v>
      </c>
      <c r="D44" s="4">
        <f t="shared" ref="D44:H44" si="20">SUM(D45:D49)</f>
        <v>5687</v>
      </c>
      <c r="E44" s="4">
        <f t="shared" si="20"/>
        <v>0</v>
      </c>
      <c r="F44" s="4">
        <f t="shared" si="20"/>
        <v>0</v>
      </c>
      <c r="G44" s="4">
        <f t="shared" si="20"/>
        <v>0</v>
      </c>
      <c r="H44" s="4">
        <f t="shared" si="20"/>
        <v>0</v>
      </c>
    </row>
    <row r="45" spans="1:8" x14ac:dyDescent="0.25">
      <c r="A45" s="8" t="s">
        <v>16</v>
      </c>
      <c r="B45" s="2" t="s">
        <v>37</v>
      </c>
      <c r="C45" s="4">
        <v>6101</v>
      </c>
      <c r="D45" s="4">
        <v>3796</v>
      </c>
      <c r="E45" s="4"/>
      <c r="F45" s="4"/>
      <c r="G45" s="4"/>
      <c r="H45" s="4"/>
    </row>
    <row r="46" spans="1:8" x14ac:dyDescent="0.25">
      <c r="A46" s="8" t="s">
        <v>26</v>
      </c>
      <c r="B46" s="2" t="s">
        <v>36</v>
      </c>
      <c r="C46" s="4">
        <v>2495</v>
      </c>
      <c r="D46" s="4">
        <v>1291</v>
      </c>
      <c r="E46" s="4"/>
      <c r="F46" s="4"/>
      <c r="G46" s="4"/>
      <c r="H46" s="4"/>
    </row>
    <row r="47" spans="1:8" x14ac:dyDescent="0.25">
      <c r="A47" s="8" t="s">
        <v>27</v>
      </c>
      <c r="B47" s="2" t="s">
        <v>38</v>
      </c>
      <c r="C47" s="4">
        <v>2028</v>
      </c>
      <c r="D47" s="4">
        <v>600</v>
      </c>
      <c r="E47" s="4"/>
      <c r="F47" s="4"/>
      <c r="G47" s="4"/>
      <c r="H47" s="4"/>
    </row>
    <row r="48" spans="1:8" x14ac:dyDescent="0.25">
      <c r="A48" s="8" t="s">
        <v>28</v>
      </c>
      <c r="B48" s="2" t="s">
        <v>39</v>
      </c>
      <c r="C48" s="4"/>
      <c r="D48" s="4"/>
      <c r="E48" s="4"/>
      <c r="F48" s="4"/>
      <c r="G48" s="4"/>
      <c r="H48" s="4"/>
    </row>
    <row r="49" spans="1:8" x14ac:dyDescent="0.25">
      <c r="A49" s="8" t="s">
        <v>31</v>
      </c>
      <c r="B49" s="2" t="s">
        <v>43</v>
      </c>
      <c r="C49" s="4"/>
      <c r="D49" s="4"/>
      <c r="E49" s="4"/>
      <c r="F49" s="4"/>
      <c r="G49" s="4"/>
      <c r="H49" s="4"/>
    </row>
    <row r="50" spans="1:8" x14ac:dyDescent="0.25">
      <c r="A50" s="1" t="s">
        <v>62</v>
      </c>
      <c r="B50" s="2" t="s">
        <v>63</v>
      </c>
      <c r="C50" s="4">
        <f>C51</f>
        <v>0</v>
      </c>
      <c r="D50" s="4">
        <f t="shared" ref="D50:H54" si="21">D51</f>
        <v>943</v>
      </c>
      <c r="E50" s="4">
        <f t="shared" si="21"/>
        <v>0</v>
      </c>
      <c r="F50" s="4">
        <f t="shared" si="21"/>
        <v>1405</v>
      </c>
      <c r="G50" s="4">
        <f t="shared" si="21"/>
        <v>0</v>
      </c>
      <c r="H50" s="4">
        <f t="shared" si="21"/>
        <v>0</v>
      </c>
    </row>
    <row r="51" spans="1:8" x14ac:dyDescent="0.25">
      <c r="A51" s="3" t="s">
        <v>35</v>
      </c>
      <c r="B51" s="2" t="s">
        <v>1</v>
      </c>
      <c r="C51" s="4">
        <f>C52</f>
        <v>0</v>
      </c>
      <c r="D51" s="4">
        <f t="shared" si="21"/>
        <v>943</v>
      </c>
      <c r="E51" s="4">
        <f t="shared" si="21"/>
        <v>0</v>
      </c>
      <c r="F51" s="4">
        <f t="shared" si="21"/>
        <v>1405</v>
      </c>
      <c r="G51" s="4">
        <f t="shared" si="21"/>
        <v>0</v>
      </c>
      <c r="H51" s="4">
        <f t="shared" si="21"/>
        <v>0</v>
      </c>
    </row>
    <row r="52" spans="1:8" x14ac:dyDescent="0.25">
      <c r="A52" s="8">
        <v>37</v>
      </c>
      <c r="B52" s="2" t="s">
        <v>64</v>
      </c>
      <c r="C52" s="4"/>
      <c r="D52" s="4">
        <v>943</v>
      </c>
      <c r="E52" s="4"/>
      <c r="F52" s="4">
        <v>1405</v>
      </c>
      <c r="G52" s="4"/>
      <c r="H52" s="4"/>
    </row>
    <row r="53" spans="1:8" x14ac:dyDescent="0.25">
      <c r="A53" s="1" t="s">
        <v>67</v>
      </c>
      <c r="B53" s="2" t="s">
        <v>68</v>
      </c>
      <c r="C53" s="4">
        <f>C54</f>
        <v>0</v>
      </c>
      <c r="D53" s="4">
        <f t="shared" si="21"/>
        <v>0</v>
      </c>
      <c r="E53" s="4">
        <f t="shared" si="21"/>
        <v>0</v>
      </c>
      <c r="F53" s="4">
        <f t="shared" si="21"/>
        <v>188097</v>
      </c>
      <c r="G53" s="4">
        <f t="shared" si="21"/>
        <v>0</v>
      </c>
      <c r="H53" s="4">
        <f t="shared" si="21"/>
        <v>0</v>
      </c>
    </row>
    <row r="54" spans="1:8" x14ac:dyDescent="0.25">
      <c r="A54" s="3">
        <v>11</v>
      </c>
      <c r="B54" s="2" t="s">
        <v>40</v>
      </c>
      <c r="C54" s="4">
        <f>C55</f>
        <v>0</v>
      </c>
      <c r="D54" s="4">
        <f t="shared" si="21"/>
        <v>0</v>
      </c>
      <c r="E54" s="4">
        <f t="shared" si="21"/>
        <v>0</v>
      </c>
      <c r="F54" s="4">
        <f t="shared" si="21"/>
        <v>188097</v>
      </c>
      <c r="G54" s="4">
        <f t="shared" si="21"/>
        <v>0</v>
      </c>
      <c r="H54" s="4">
        <f t="shared" si="21"/>
        <v>0</v>
      </c>
    </row>
    <row r="55" spans="1:8" x14ac:dyDescent="0.25">
      <c r="A55" s="8">
        <v>42</v>
      </c>
      <c r="B55" s="2" t="s">
        <v>40</v>
      </c>
      <c r="C55" s="4"/>
      <c r="D55" s="4"/>
      <c r="E55" s="4"/>
      <c r="F55" s="4">
        <v>188097</v>
      </c>
      <c r="G55" s="4"/>
      <c r="H55" s="4"/>
    </row>
    <row r="56" spans="1:8" x14ac:dyDescent="0.25">
      <c r="A56" s="1" t="s">
        <v>14</v>
      </c>
      <c r="B56" s="2" t="s">
        <v>15</v>
      </c>
      <c r="C56" s="4">
        <f>C57+C61+C67+C78+C88</f>
        <v>365833</v>
      </c>
      <c r="D56" s="4">
        <f t="shared" ref="D56:H56" si="22">D57+D61+D67+D78+D88</f>
        <v>686488</v>
      </c>
      <c r="E56" s="4">
        <f t="shared" si="22"/>
        <v>745802</v>
      </c>
      <c r="F56" s="4">
        <f t="shared" si="22"/>
        <v>1176408</v>
      </c>
      <c r="G56" s="4">
        <f t="shared" si="22"/>
        <v>398748</v>
      </c>
      <c r="H56" s="4">
        <f t="shared" si="22"/>
        <v>26283</v>
      </c>
    </row>
    <row r="57" spans="1:8" x14ac:dyDescent="0.25">
      <c r="A57" s="3" t="s">
        <v>16</v>
      </c>
      <c r="B57" s="2" t="s">
        <v>17</v>
      </c>
      <c r="C57" s="4">
        <f>SUM(C58:C60)</f>
        <v>0</v>
      </c>
      <c r="D57" s="4">
        <f t="shared" ref="D57:H57" si="23">SUM(D58:D60)</f>
        <v>0</v>
      </c>
      <c r="E57" s="4">
        <f t="shared" si="23"/>
        <v>0</v>
      </c>
      <c r="F57" s="4">
        <f t="shared" si="23"/>
        <v>0</v>
      </c>
      <c r="G57" s="4">
        <f t="shared" si="23"/>
        <v>0</v>
      </c>
      <c r="H57" s="4">
        <f t="shared" si="23"/>
        <v>0</v>
      </c>
    </row>
    <row r="58" spans="1:8" x14ac:dyDescent="0.25">
      <c r="A58" s="8" t="s">
        <v>16</v>
      </c>
      <c r="B58" s="2" t="s">
        <v>37</v>
      </c>
      <c r="C58" s="4"/>
      <c r="D58" s="4"/>
      <c r="E58" s="4"/>
      <c r="F58" s="4"/>
      <c r="G58" s="4"/>
      <c r="H58" s="4"/>
    </row>
    <row r="59" spans="1:8" x14ac:dyDescent="0.25">
      <c r="A59" s="8" t="s">
        <v>26</v>
      </c>
      <c r="B59" s="2" t="s">
        <v>36</v>
      </c>
      <c r="C59" s="4"/>
      <c r="D59" s="4"/>
      <c r="E59" s="4"/>
      <c r="F59" s="4"/>
      <c r="G59" s="4"/>
      <c r="H59" s="4"/>
    </row>
    <row r="60" spans="1:8" x14ac:dyDescent="0.25">
      <c r="A60" s="8" t="s">
        <v>27</v>
      </c>
      <c r="B60" s="2" t="s">
        <v>38</v>
      </c>
      <c r="C60" s="4"/>
      <c r="D60" s="4"/>
      <c r="E60" s="4"/>
      <c r="F60" s="4"/>
      <c r="G60" s="4"/>
      <c r="H60" s="4"/>
    </row>
    <row r="61" spans="1:8" x14ac:dyDescent="0.25">
      <c r="A61" s="3" t="s">
        <v>8</v>
      </c>
      <c r="B61" s="2" t="s">
        <v>9</v>
      </c>
      <c r="C61" s="4">
        <f>SUM(C62:C66)</f>
        <v>2334</v>
      </c>
      <c r="D61" s="4">
        <f t="shared" ref="D61:H61" si="24">SUM(D62:D66)</f>
        <v>0</v>
      </c>
      <c r="E61" s="4">
        <f t="shared" si="24"/>
        <v>0</v>
      </c>
      <c r="F61" s="4">
        <f t="shared" si="24"/>
        <v>0</v>
      </c>
      <c r="G61" s="4">
        <f t="shared" si="24"/>
        <v>0</v>
      </c>
      <c r="H61" s="4">
        <f t="shared" si="24"/>
        <v>0</v>
      </c>
    </row>
    <row r="62" spans="1:8" x14ac:dyDescent="0.25">
      <c r="A62" s="8" t="s">
        <v>16</v>
      </c>
      <c r="B62" s="2" t="s">
        <v>37</v>
      </c>
      <c r="C62" s="4">
        <v>806</v>
      </c>
      <c r="D62" s="4"/>
      <c r="E62" s="4"/>
      <c r="F62" s="4"/>
      <c r="G62" s="4"/>
      <c r="H62" s="4"/>
    </row>
    <row r="63" spans="1:8" x14ac:dyDescent="0.25">
      <c r="A63" s="8" t="s">
        <v>26</v>
      </c>
      <c r="B63" s="2" t="s">
        <v>36</v>
      </c>
      <c r="C63" s="4">
        <v>1528</v>
      </c>
      <c r="D63" s="4"/>
      <c r="E63" s="4"/>
      <c r="F63" s="4"/>
      <c r="G63" s="4"/>
      <c r="H63" s="4"/>
    </row>
    <row r="64" spans="1:8" x14ac:dyDescent="0.25">
      <c r="A64" s="8" t="s">
        <v>27</v>
      </c>
      <c r="B64" s="2" t="s">
        <v>38</v>
      </c>
      <c r="C64" s="4"/>
      <c r="D64" s="4"/>
      <c r="E64" s="4"/>
      <c r="F64" s="4"/>
      <c r="G64" s="4"/>
      <c r="H64" s="4"/>
    </row>
    <row r="65" spans="1:8" x14ac:dyDescent="0.25">
      <c r="A65" s="8" t="s">
        <v>28</v>
      </c>
      <c r="B65" s="2" t="s">
        <v>39</v>
      </c>
      <c r="C65" s="4"/>
      <c r="D65" s="4"/>
      <c r="E65" s="4"/>
      <c r="F65" s="4"/>
      <c r="G65" s="4"/>
      <c r="H65" s="4"/>
    </row>
    <row r="66" spans="1:8" x14ac:dyDescent="0.25">
      <c r="A66" s="8" t="s">
        <v>30</v>
      </c>
      <c r="B66" s="2" t="s">
        <v>40</v>
      </c>
      <c r="C66" s="4"/>
      <c r="D66" s="4"/>
      <c r="E66" s="4"/>
      <c r="F66" s="4"/>
      <c r="G66" s="4"/>
      <c r="H66" s="4"/>
    </row>
    <row r="67" spans="1:8" x14ac:dyDescent="0.25">
      <c r="A67" s="3" t="s">
        <v>10</v>
      </c>
      <c r="B67" s="2" t="s">
        <v>11</v>
      </c>
      <c r="C67" s="4">
        <f>SUM(C68:C77)</f>
        <v>244826</v>
      </c>
      <c r="D67" s="4">
        <f t="shared" ref="D67:H67" si="25">SUM(D68:D77)</f>
        <v>626526</v>
      </c>
      <c r="E67" s="4">
        <f t="shared" si="25"/>
        <v>602036</v>
      </c>
      <c r="F67" s="4">
        <f t="shared" si="25"/>
        <v>904630</v>
      </c>
      <c r="G67" s="4">
        <f t="shared" si="25"/>
        <v>313086</v>
      </c>
      <c r="H67" s="4">
        <f t="shared" si="25"/>
        <v>1165</v>
      </c>
    </row>
    <row r="68" spans="1:8" x14ac:dyDescent="0.25">
      <c r="A68" s="8" t="s">
        <v>16</v>
      </c>
      <c r="B68" s="2" t="s">
        <v>37</v>
      </c>
      <c r="C68" s="4">
        <v>184175</v>
      </c>
      <c r="D68" s="4">
        <v>424170</v>
      </c>
      <c r="E68" s="4">
        <v>435541</v>
      </c>
      <c r="F68" s="4">
        <v>366048</v>
      </c>
      <c r="G68" s="4">
        <v>226656</v>
      </c>
      <c r="H68" s="4">
        <v>1165</v>
      </c>
    </row>
    <row r="69" spans="1:8" x14ac:dyDescent="0.25">
      <c r="A69" s="8" t="s">
        <v>26</v>
      </c>
      <c r="B69" s="2" t="s">
        <v>36</v>
      </c>
      <c r="C69" s="4">
        <v>35726</v>
      </c>
      <c r="D69" s="4">
        <v>133356</v>
      </c>
      <c r="E69" s="4">
        <v>162613</v>
      </c>
      <c r="F69" s="4">
        <v>194778</v>
      </c>
      <c r="G69" s="4">
        <v>86430</v>
      </c>
      <c r="H69" s="4"/>
    </row>
    <row r="70" spans="1:8" x14ac:dyDescent="0.25">
      <c r="A70" s="8" t="s">
        <v>27</v>
      </c>
      <c r="B70" s="2" t="s">
        <v>38</v>
      </c>
      <c r="C70" s="4"/>
      <c r="D70" s="4"/>
      <c r="E70" s="4"/>
      <c r="F70" s="4"/>
      <c r="G70" s="4"/>
      <c r="H70" s="4"/>
    </row>
    <row r="71" spans="1:8" x14ac:dyDescent="0.25">
      <c r="A71" s="8" t="s">
        <v>34</v>
      </c>
      <c r="B71" s="2" t="s">
        <v>44</v>
      </c>
      <c r="C71" s="4"/>
      <c r="D71" s="4"/>
      <c r="E71" s="4"/>
      <c r="F71" s="4">
        <v>239281</v>
      </c>
      <c r="G71" s="4"/>
      <c r="H71" s="4"/>
    </row>
    <row r="72" spans="1:8" x14ac:dyDescent="0.25">
      <c r="A72" s="8" t="s">
        <v>33</v>
      </c>
      <c r="B72" s="2" t="s">
        <v>42</v>
      </c>
      <c r="C72" s="4"/>
      <c r="D72" s="4"/>
      <c r="E72" s="4"/>
      <c r="F72" s="4">
        <v>50970</v>
      </c>
      <c r="G72" s="4"/>
      <c r="H72" s="4"/>
    </row>
    <row r="73" spans="1:8" x14ac:dyDescent="0.25">
      <c r="A73" s="8" t="s">
        <v>28</v>
      </c>
      <c r="B73" s="2" t="s">
        <v>39</v>
      </c>
      <c r="C73" s="4"/>
      <c r="D73" s="4"/>
      <c r="E73" s="4"/>
      <c r="F73" s="4"/>
      <c r="G73" s="4"/>
      <c r="H73" s="4"/>
    </row>
    <row r="74" spans="1:8" x14ac:dyDescent="0.25">
      <c r="A74" s="8" t="s">
        <v>31</v>
      </c>
      <c r="B74" s="2" t="s">
        <v>43</v>
      </c>
      <c r="C74" s="4"/>
      <c r="D74" s="4"/>
      <c r="E74" s="4"/>
      <c r="F74" s="4">
        <v>46571</v>
      </c>
      <c r="G74" s="4"/>
      <c r="H74" s="4"/>
    </row>
    <row r="75" spans="1:8" x14ac:dyDescent="0.25">
      <c r="A75" s="8" t="s">
        <v>29</v>
      </c>
      <c r="B75" s="2" t="s">
        <v>47</v>
      </c>
      <c r="C75" s="4">
        <v>2388</v>
      </c>
      <c r="D75" s="4"/>
      <c r="E75" s="4"/>
      <c r="F75" s="4"/>
      <c r="G75" s="4"/>
      <c r="H75" s="4"/>
    </row>
    <row r="76" spans="1:8" x14ac:dyDescent="0.25">
      <c r="A76" s="8" t="s">
        <v>30</v>
      </c>
      <c r="B76" s="2" t="s">
        <v>40</v>
      </c>
      <c r="C76" s="4">
        <v>22537</v>
      </c>
      <c r="D76" s="4">
        <v>69000</v>
      </c>
      <c r="E76" s="4">
        <v>3882</v>
      </c>
      <c r="F76" s="4">
        <v>6982</v>
      </c>
      <c r="G76" s="4"/>
      <c r="H76" s="4"/>
    </row>
    <row r="77" spans="1:8" x14ac:dyDescent="0.25">
      <c r="A77" s="8" t="s">
        <v>32</v>
      </c>
      <c r="B77" s="2" t="s">
        <v>41</v>
      </c>
      <c r="C77" s="4"/>
      <c r="D77" s="4"/>
      <c r="E77" s="4"/>
      <c r="F77" s="4"/>
      <c r="G77" s="4"/>
      <c r="H77" s="4"/>
    </row>
    <row r="78" spans="1:8" x14ac:dyDescent="0.25">
      <c r="A78" s="3" t="s">
        <v>46</v>
      </c>
      <c r="B78" s="2" t="s">
        <v>12</v>
      </c>
      <c r="C78" s="4">
        <f>SUM(C79:C87)</f>
        <v>106085</v>
      </c>
      <c r="D78" s="4">
        <f t="shared" ref="D78" si="26">SUM(D79:D87)</f>
        <v>16262</v>
      </c>
      <c r="E78" s="4">
        <f t="shared" ref="E78:F78" si="27">SUM(E79:E87)</f>
        <v>113700</v>
      </c>
      <c r="F78" s="4">
        <f t="shared" si="27"/>
        <v>87150</v>
      </c>
      <c r="G78" s="4">
        <f t="shared" ref="G78" si="28">SUM(G79:G87)</f>
        <v>66500</v>
      </c>
      <c r="H78" s="4">
        <f>SUM(H79:H87)</f>
        <v>500</v>
      </c>
    </row>
    <row r="79" spans="1:8" x14ac:dyDescent="0.25">
      <c r="A79" s="8" t="s">
        <v>16</v>
      </c>
      <c r="B79" s="2" t="s">
        <v>37</v>
      </c>
      <c r="C79" s="4">
        <v>92385</v>
      </c>
      <c r="D79" s="4">
        <v>15262</v>
      </c>
      <c r="E79" s="4">
        <v>111980</v>
      </c>
      <c r="F79" s="4">
        <v>83650</v>
      </c>
      <c r="G79" s="4">
        <v>65190</v>
      </c>
      <c r="H79" s="4"/>
    </row>
    <row r="80" spans="1:8" x14ac:dyDescent="0.25">
      <c r="A80" s="8" t="s">
        <v>26</v>
      </c>
      <c r="B80" s="2" t="s">
        <v>36</v>
      </c>
      <c r="C80" s="4">
        <v>13700</v>
      </c>
      <c r="D80" s="4">
        <v>1000</v>
      </c>
      <c r="E80" s="4">
        <v>1720</v>
      </c>
      <c r="F80" s="4">
        <v>3500</v>
      </c>
      <c r="G80" s="4">
        <v>1310</v>
      </c>
      <c r="H80" s="4">
        <v>500</v>
      </c>
    </row>
    <row r="81" spans="1:8" x14ac:dyDescent="0.25">
      <c r="A81" s="8" t="s">
        <v>27</v>
      </c>
      <c r="B81" s="2" t="s">
        <v>38</v>
      </c>
      <c r="C81" s="4"/>
      <c r="D81" s="4"/>
      <c r="E81" s="4"/>
      <c r="F81" s="4"/>
      <c r="G81" s="4"/>
      <c r="H81" s="4"/>
    </row>
    <row r="82" spans="1:8" x14ac:dyDescent="0.25">
      <c r="A82" s="8" t="s">
        <v>33</v>
      </c>
      <c r="B82" s="2" t="s">
        <v>42</v>
      </c>
      <c r="C82" s="4"/>
      <c r="D82" s="4"/>
      <c r="E82" s="4"/>
      <c r="F82" s="4"/>
      <c r="G82" s="4"/>
      <c r="H82" s="4"/>
    </row>
    <row r="83" spans="1:8" x14ac:dyDescent="0.25">
      <c r="A83" s="8" t="s">
        <v>28</v>
      </c>
      <c r="B83" s="2" t="s">
        <v>39</v>
      </c>
      <c r="C83" s="4"/>
      <c r="D83" s="4"/>
      <c r="E83" s="4"/>
      <c r="F83" s="4"/>
      <c r="G83" s="4"/>
      <c r="H83" s="4"/>
    </row>
    <row r="84" spans="1:8" x14ac:dyDescent="0.25">
      <c r="A84" s="8" t="s">
        <v>31</v>
      </c>
      <c r="B84" s="2" t="s">
        <v>43</v>
      </c>
      <c r="C84" s="4"/>
      <c r="D84" s="4"/>
      <c r="E84" s="4"/>
      <c r="F84" s="4"/>
      <c r="G84" s="4"/>
      <c r="H84" s="4"/>
    </row>
    <row r="85" spans="1:8" x14ac:dyDescent="0.25">
      <c r="A85" s="8" t="s">
        <v>29</v>
      </c>
      <c r="B85" s="2" t="s">
        <v>47</v>
      </c>
      <c r="C85" s="4"/>
      <c r="D85" s="4"/>
      <c r="E85" s="4"/>
      <c r="F85" s="4"/>
      <c r="G85" s="4"/>
      <c r="H85" s="4"/>
    </row>
    <row r="86" spans="1:8" x14ac:dyDescent="0.25">
      <c r="A86" s="8" t="s">
        <v>30</v>
      </c>
      <c r="B86" s="2" t="s">
        <v>40</v>
      </c>
      <c r="C86" s="4"/>
      <c r="D86" s="4"/>
      <c r="E86" s="4"/>
      <c r="F86" s="4"/>
      <c r="G86" s="4"/>
      <c r="H86" s="4"/>
    </row>
    <row r="87" spans="1:8" x14ac:dyDescent="0.25">
      <c r="A87" s="8" t="s">
        <v>32</v>
      </c>
      <c r="B87" s="2" t="s">
        <v>41</v>
      </c>
      <c r="C87" s="4"/>
      <c r="D87" s="4"/>
      <c r="E87" s="4"/>
      <c r="F87" s="4"/>
      <c r="G87" s="4"/>
      <c r="H87" s="4"/>
    </row>
    <row r="88" spans="1:8" x14ac:dyDescent="0.25">
      <c r="A88" s="3" t="s">
        <v>50</v>
      </c>
      <c r="B88" s="2" t="s">
        <v>13</v>
      </c>
      <c r="C88" s="4">
        <f>SUM(C89:C94)</f>
        <v>12588</v>
      </c>
      <c r="D88" s="4">
        <f t="shared" ref="D88:H88" si="29">SUM(D89:D94)</f>
        <v>43700</v>
      </c>
      <c r="E88" s="4">
        <f t="shared" si="29"/>
        <v>30066</v>
      </c>
      <c r="F88" s="4">
        <f t="shared" si="29"/>
        <v>184628</v>
      </c>
      <c r="G88" s="4">
        <f t="shared" si="29"/>
        <v>19162</v>
      </c>
      <c r="H88" s="4">
        <f t="shared" si="29"/>
        <v>24618</v>
      </c>
    </row>
    <row r="89" spans="1:8" x14ac:dyDescent="0.25">
      <c r="A89" s="8" t="s">
        <v>16</v>
      </c>
      <c r="B89" s="2" t="s">
        <v>37</v>
      </c>
      <c r="C89" s="4">
        <v>12412</v>
      </c>
      <c r="D89" s="4">
        <v>34950</v>
      </c>
      <c r="E89" s="4">
        <v>26066</v>
      </c>
      <c r="F89" s="4">
        <v>145178</v>
      </c>
      <c r="G89" s="4">
        <v>15162</v>
      </c>
      <c r="H89" s="4">
        <v>20618</v>
      </c>
    </row>
    <row r="90" spans="1:8" x14ac:dyDescent="0.25">
      <c r="A90" s="8" t="s">
        <v>26</v>
      </c>
      <c r="B90" s="2" t="s">
        <v>36</v>
      </c>
      <c r="C90" s="4">
        <v>176</v>
      </c>
      <c r="D90" s="4">
        <v>3750</v>
      </c>
      <c r="E90" s="4">
        <v>4000</v>
      </c>
      <c r="F90" s="4">
        <v>39450</v>
      </c>
      <c r="G90" s="4">
        <v>4000</v>
      </c>
      <c r="H90" s="4">
        <v>4000</v>
      </c>
    </row>
    <row r="91" spans="1:8" x14ac:dyDescent="0.25">
      <c r="A91" s="8" t="s">
        <v>27</v>
      </c>
      <c r="B91" s="2" t="s">
        <v>38</v>
      </c>
      <c r="C91" s="4"/>
      <c r="D91" s="4"/>
      <c r="E91" s="4"/>
      <c r="F91" s="4"/>
      <c r="G91" s="4"/>
      <c r="H91" s="4"/>
    </row>
    <row r="92" spans="1:8" x14ac:dyDescent="0.25">
      <c r="A92" s="8" t="s">
        <v>29</v>
      </c>
      <c r="B92" s="2" t="s">
        <v>47</v>
      </c>
      <c r="C92" s="4"/>
      <c r="D92" s="4"/>
      <c r="E92" s="4"/>
      <c r="F92" s="4"/>
      <c r="G92" s="4"/>
      <c r="H92" s="4"/>
    </row>
    <row r="93" spans="1:8" x14ac:dyDescent="0.25">
      <c r="A93" s="8" t="s">
        <v>30</v>
      </c>
      <c r="B93" s="2" t="s">
        <v>40</v>
      </c>
      <c r="C93" s="4"/>
      <c r="D93" s="4">
        <v>5000</v>
      </c>
      <c r="E93" s="4"/>
      <c r="F93" s="4"/>
      <c r="G93" s="4"/>
      <c r="H93" s="4"/>
    </row>
    <row r="94" spans="1:8" x14ac:dyDescent="0.25">
      <c r="A94" s="8" t="s">
        <v>32</v>
      </c>
      <c r="B94" s="2" t="s">
        <v>41</v>
      </c>
      <c r="C94" s="4"/>
      <c r="D94" s="4"/>
      <c r="E94" s="4"/>
      <c r="F94" s="4"/>
      <c r="G94" s="4"/>
      <c r="H94" s="4"/>
    </row>
    <row r="95" spans="1:8" x14ac:dyDescent="0.25">
      <c r="A95" s="1" t="s">
        <v>18</v>
      </c>
      <c r="B95" s="2" t="s">
        <v>19</v>
      </c>
      <c r="C95" s="4">
        <f>C96+C103+C113+C124+C134+C141</f>
        <v>2021610</v>
      </c>
      <c r="D95" s="4">
        <f t="shared" ref="D95:H95" si="30">D96+D103+D113+D124+D134+D141</f>
        <v>1939957</v>
      </c>
      <c r="E95" s="4">
        <f>E96+E103+E113+E124+E134+E141</f>
        <v>1668586</v>
      </c>
      <c r="F95" s="4">
        <f>F96+F103+F113+F124+F134+F141</f>
        <v>1605304</v>
      </c>
      <c r="G95" s="4">
        <f t="shared" si="30"/>
        <v>1637240</v>
      </c>
      <c r="H95" s="4">
        <f t="shared" si="30"/>
        <v>1705640</v>
      </c>
    </row>
    <row r="96" spans="1:8" x14ac:dyDescent="0.25">
      <c r="A96" s="3" t="s">
        <v>16</v>
      </c>
      <c r="B96" s="2" t="s">
        <v>17</v>
      </c>
      <c r="C96" s="4">
        <f>SUM(C97:C102)</f>
        <v>830005</v>
      </c>
      <c r="D96" s="4">
        <f t="shared" ref="D96:H96" si="31">SUM(D97:D102)</f>
        <v>993017</v>
      </c>
      <c r="E96" s="4">
        <f>SUM(E97:E102)</f>
        <v>824325</v>
      </c>
      <c r="F96" s="4">
        <f>SUM(F97:F102)</f>
        <v>765817</v>
      </c>
      <c r="G96" s="4">
        <f t="shared" si="31"/>
        <v>681620</v>
      </c>
      <c r="H96" s="4">
        <f t="shared" si="31"/>
        <v>681620</v>
      </c>
    </row>
    <row r="97" spans="1:8" x14ac:dyDescent="0.25">
      <c r="A97" s="8" t="s">
        <v>16</v>
      </c>
      <c r="B97" s="2" t="s">
        <v>37</v>
      </c>
      <c r="C97" s="4">
        <v>366234</v>
      </c>
      <c r="D97" s="4">
        <v>446115</v>
      </c>
      <c r="E97" s="4">
        <v>345920</v>
      </c>
      <c r="F97" s="4">
        <v>306885</v>
      </c>
      <c r="G97" s="4">
        <v>195920</v>
      </c>
      <c r="H97" s="4">
        <v>195920</v>
      </c>
    </row>
    <row r="98" spans="1:8" x14ac:dyDescent="0.25">
      <c r="A98" s="8" t="s">
        <v>26</v>
      </c>
      <c r="B98" s="2" t="s">
        <v>36</v>
      </c>
      <c r="C98" s="4">
        <v>418665</v>
      </c>
      <c r="D98" s="4">
        <v>438252</v>
      </c>
      <c r="E98" s="4">
        <v>429605</v>
      </c>
      <c r="F98" s="4">
        <v>410932</v>
      </c>
      <c r="G98" s="4">
        <v>436900</v>
      </c>
      <c r="H98" s="4">
        <v>436900</v>
      </c>
    </row>
    <row r="99" spans="1:8" x14ac:dyDescent="0.25">
      <c r="A99" s="8" t="s">
        <v>27</v>
      </c>
      <c r="B99" s="2" t="s">
        <v>38</v>
      </c>
      <c r="C99" s="4">
        <v>1528</v>
      </c>
      <c r="D99" s="4">
        <v>1000</v>
      </c>
      <c r="E99" s="4">
        <v>1800</v>
      </c>
      <c r="F99" s="4">
        <v>1000</v>
      </c>
      <c r="G99" s="4">
        <v>1800</v>
      </c>
      <c r="H99" s="4">
        <v>1800</v>
      </c>
    </row>
    <row r="100" spans="1:8" x14ac:dyDescent="0.25">
      <c r="A100" s="8">
        <v>36</v>
      </c>
      <c r="B100" s="2" t="s">
        <v>42</v>
      </c>
      <c r="C100" s="4">
        <v>30810</v>
      </c>
      <c r="D100" s="4">
        <v>47000</v>
      </c>
      <c r="E100" s="4">
        <v>26500</v>
      </c>
      <c r="F100" s="4">
        <v>26500</v>
      </c>
      <c r="G100" s="4">
        <v>26500</v>
      </c>
      <c r="H100" s="4">
        <v>26500</v>
      </c>
    </row>
    <row r="101" spans="1:8" x14ac:dyDescent="0.25">
      <c r="A101" s="8">
        <v>38</v>
      </c>
      <c r="B101" s="2" t="s">
        <v>43</v>
      </c>
      <c r="C101" s="4">
        <v>12437</v>
      </c>
      <c r="D101" s="4">
        <v>10000</v>
      </c>
      <c r="E101" s="4">
        <v>10000</v>
      </c>
      <c r="F101" s="4">
        <v>10000</v>
      </c>
      <c r="G101" s="4">
        <v>10000</v>
      </c>
      <c r="H101" s="4">
        <v>10000</v>
      </c>
    </row>
    <row r="102" spans="1:8" x14ac:dyDescent="0.25">
      <c r="A102" s="8">
        <v>42</v>
      </c>
      <c r="B102" s="2" t="s">
        <v>40</v>
      </c>
      <c r="C102" s="4">
        <v>331</v>
      </c>
      <c r="D102" s="4">
        <v>50650</v>
      </c>
      <c r="E102" s="4">
        <v>10500</v>
      </c>
      <c r="F102" s="4">
        <v>10500</v>
      </c>
      <c r="G102" s="4">
        <v>10500</v>
      </c>
      <c r="H102" s="4">
        <v>10500</v>
      </c>
    </row>
    <row r="103" spans="1:8" x14ac:dyDescent="0.25">
      <c r="A103" s="3" t="s">
        <v>8</v>
      </c>
      <c r="B103" s="2" t="s">
        <v>9</v>
      </c>
      <c r="C103" s="4">
        <f>SUM(C104:C112)</f>
        <v>740443</v>
      </c>
      <c r="D103" s="4">
        <f t="shared" ref="D103:H103" si="32">SUM(D104:D112)</f>
        <v>828235</v>
      </c>
      <c r="E103" s="4">
        <f t="shared" si="32"/>
        <v>772523</v>
      </c>
      <c r="F103" s="4">
        <f>SUM(F104:F112)</f>
        <v>805669</v>
      </c>
      <c r="G103" s="4">
        <f t="shared" si="32"/>
        <v>851320</v>
      </c>
      <c r="H103" s="4">
        <f t="shared" si="32"/>
        <v>851320</v>
      </c>
    </row>
    <row r="104" spans="1:8" x14ac:dyDescent="0.25">
      <c r="A104" s="8" t="s">
        <v>16</v>
      </c>
      <c r="B104" s="2" t="s">
        <v>37</v>
      </c>
      <c r="C104" s="4">
        <v>357957</v>
      </c>
      <c r="D104" s="4">
        <v>329285</v>
      </c>
      <c r="E104" s="4">
        <v>322007</v>
      </c>
      <c r="F104" s="4">
        <v>277919</v>
      </c>
      <c r="G104" s="4">
        <v>372470</v>
      </c>
      <c r="H104" s="4">
        <v>372470</v>
      </c>
    </row>
    <row r="105" spans="1:8" x14ac:dyDescent="0.25">
      <c r="A105" s="8" t="s">
        <v>26</v>
      </c>
      <c r="B105" s="2" t="s">
        <v>36</v>
      </c>
      <c r="C105" s="4">
        <v>278534</v>
      </c>
      <c r="D105" s="4">
        <v>341250</v>
      </c>
      <c r="E105" s="4">
        <v>337981</v>
      </c>
      <c r="F105" s="4">
        <v>361050</v>
      </c>
      <c r="G105" s="4">
        <v>370150</v>
      </c>
      <c r="H105" s="4">
        <v>370150</v>
      </c>
    </row>
    <row r="106" spans="1:8" x14ac:dyDescent="0.25">
      <c r="A106" s="8" t="s">
        <v>27</v>
      </c>
      <c r="B106" s="2" t="s">
        <v>38</v>
      </c>
      <c r="C106" s="4">
        <v>1558</v>
      </c>
      <c r="D106" s="4">
        <v>100</v>
      </c>
      <c r="E106" s="4">
        <v>200</v>
      </c>
      <c r="F106" s="4">
        <v>600</v>
      </c>
      <c r="G106" s="4">
        <v>200</v>
      </c>
      <c r="H106" s="4">
        <v>200</v>
      </c>
    </row>
    <row r="107" spans="1:8" x14ac:dyDescent="0.25">
      <c r="A107" s="8">
        <v>36</v>
      </c>
      <c r="B107" s="2" t="s">
        <v>42</v>
      </c>
      <c r="C107" s="4">
        <v>28737</v>
      </c>
      <c r="D107" s="4">
        <v>30000</v>
      </c>
      <c r="E107" s="4">
        <v>38500</v>
      </c>
      <c r="F107" s="4">
        <v>27400</v>
      </c>
      <c r="G107" s="4">
        <v>33500</v>
      </c>
      <c r="H107" s="4">
        <v>33500</v>
      </c>
    </row>
    <row r="108" spans="1:8" x14ac:dyDescent="0.25">
      <c r="A108" s="8">
        <v>37</v>
      </c>
      <c r="B108" s="2" t="s">
        <v>39</v>
      </c>
      <c r="C108" s="4">
        <v>1140</v>
      </c>
      <c r="D108" s="4">
        <v>2500</v>
      </c>
      <c r="E108" s="4">
        <v>2500</v>
      </c>
      <c r="F108" s="4">
        <v>2500</v>
      </c>
      <c r="G108" s="4">
        <v>2500</v>
      </c>
      <c r="H108" s="4">
        <v>2500</v>
      </c>
    </row>
    <row r="109" spans="1:8" x14ac:dyDescent="0.25">
      <c r="A109" s="8">
        <v>38</v>
      </c>
      <c r="B109" s="2" t="s">
        <v>43</v>
      </c>
      <c r="C109" s="4">
        <v>1558</v>
      </c>
      <c r="D109" s="4">
        <v>2500</v>
      </c>
      <c r="E109" s="4">
        <v>2500</v>
      </c>
      <c r="F109" s="4">
        <v>2500</v>
      </c>
      <c r="G109" s="4">
        <v>2500</v>
      </c>
      <c r="H109" s="4">
        <v>2500</v>
      </c>
    </row>
    <row r="110" spans="1:8" x14ac:dyDescent="0.25">
      <c r="A110" s="8">
        <v>41</v>
      </c>
      <c r="B110" s="2" t="s">
        <v>47</v>
      </c>
      <c r="C110" s="4">
        <v>2498</v>
      </c>
      <c r="D110" s="4">
        <v>12000</v>
      </c>
      <c r="E110" s="4">
        <v>11000</v>
      </c>
      <c r="F110" s="4">
        <v>11000</v>
      </c>
      <c r="G110" s="4">
        <v>11000</v>
      </c>
      <c r="H110" s="4">
        <v>11000</v>
      </c>
    </row>
    <row r="111" spans="1:8" x14ac:dyDescent="0.25">
      <c r="A111" s="8" t="s">
        <v>30</v>
      </c>
      <c r="B111" s="2" t="s">
        <v>40</v>
      </c>
      <c r="C111" s="4">
        <v>61929</v>
      </c>
      <c r="D111" s="4">
        <v>80600</v>
      </c>
      <c r="E111" s="4">
        <v>57835</v>
      </c>
      <c r="F111" s="4">
        <v>122700</v>
      </c>
      <c r="G111" s="4">
        <v>59000</v>
      </c>
      <c r="H111" s="4">
        <v>59000</v>
      </c>
    </row>
    <row r="112" spans="1:8" x14ac:dyDescent="0.25">
      <c r="A112" s="8">
        <v>45</v>
      </c>
      <c r="B112" s="2" t="s">
        <v>41</v>
      </c>
      <c r="C112" s="4">
        <v>6532</v>
      </c>
      <c r="D112" s="4">
        <v>30000</v>
      </c>
      <c r="E112" s="4"/>
      <c r="F112" s="4"/>
      <c r="G112" s="4"/>
      <c r="H112" s="4"/>
    </row>
    <row r="113" spans="1:9" x14ac:dyDescent="0.25">
      <c r="A113" s="3" t="s">
        <v>10</v>
      </c>
      <c r="B113" s="2" t="s">
        <v>11</v>
      </c>
      <c r="C113" s="4">
        <f>SUM(C114:C123)</f>
        <v>370804</v>
      </c>
      <c r="D113" s="4">
        <f t="shared" ref="D113:H113" si="33">SUM(D114:D123)</f>
        <v>55200</v>
      </c>
      <c r="E113" s="4">
        <f t="shared" si="33"/>
        <v>31000</v>
      </c>
      <c r="F113" s="4">
        <f t="shared" si="33"/>
        <v>0</v>
      </c>
      <c r="G113" s="4">
        <f t="shared" si="33"/>
        <v>31000</v>
      </c>
      <c r="H113" s="4">
        <f t="shared" si="33"/>
        <v>31000</v>
      </c>
    </row>
    <row r="114" spans="1:9" x14ac:dyDescent="0.25">
      <c r="A114" s="8" t="s">
        <v>16</v>
      </c>
      <c r="B114" s="2" t="s">
        <v>37</v>
      </c>
      <c r="C114" s="4">
        <v>92943</v>
      </c>
      <c r="D114" s="4"/>
      <c r="E114" s="4"/>
      <c r="F114" s="4"/>
      <c r="G114" s="4"/>
      <c r="H114" s="4"/>
    </row>
    <row r="115" spans="1:9" x14ac:dyDescent="0.25">
      <c r="A115" s="8" t="s">
        <v>26</v>
      </c>
      <c r="B115" s="2" t="s">
        <v>36</v>
      </c>
      <c r="C115" s="4">
        <v>170811</v>
      </c>
      <c r="D115" s="4">
        <v>46700</v>
      </c>
      <c r="E115" s="4">
        <v>23000</v>
      </c>
      <c r="F115" s="4"/>
      <c r="G115" s="4">
        <v>23000</v>
      </c>
      <c r="H115" s="4">
        <v>23000</v>
      </c>
    </row>
    <row r="116" spans="1:9" x14ac:dyDescent="0.25">
      <c r="A116" s="8" t="s">
        <v>27</v>
      </c>
      <c r="B116" s="2" t="s">
        <v>38</v>
      </c>
      <c r="C116" s="4"/>
      <c r="D116" s="4"/>
      <c r="E116" s="4"/>
      <c r="F116" s="4"/>
      <c r="G116" s="4"/>
      <c r="H116" s="4"/>
    </row>
    <row r="117" spans="1:9" x14ac:dyDescent="0.25">
      <c r="A117" s="8" t="s">
        <v>34</v>
      </c>
      <c r="B117" s="2" t="s">
        <v>44</v>
      </c>
      <c r="C117" s="4"/>
      <c r="D117" s="4"/>
      <c r="E117" s="4"/>
      <c r="F117" s="4"/>
      <c r="G117" s="4"/>
      <c r="H117" s="4"/>
    </row>
    <row r="118" spans="1:9" x14ac:dyDescent="0.25">
      <c r="A118" s="8" t="s">
        <v>33</v>
      </c>
      <c r="B118" s="2" t="s">
        <v>42</v>
      </c>
      <c r="C118" s="4"/>
      <c r="D118" s="4"/>
      <c r="E118" s="4"/>
      <c r="F118" s="4"/>
      <c r="G118" s="4"/>
      <c r="H118" s="4"/>
    </row>
    <row r="119" spans="1:9" x14ac:dyDescent="0.25">
      <c r="A119" s="8" t="s">
        <v>28</v>
      </c>
      <c r="B119" s="2" t="s">
        <v>39</v>
      </c>
      <c r="C119" s="4"/>
      <c r="D119" s="4"/>
      <c r="E119" s="4"/>
      <c r="F119" s="4"/>
      <c r="G119" s="4"/>
      <c r="H119" s="4"/>
    </row>
    <row r="120" spans="1:9" x14ac:dyDescent="0.25">
      <c r="A120" s="8" t="s">
        <v>31</v>
      </c>
      <c r="B120" s="2" t="s">
        <v>43</v>
      </c>
      <c r="C120" s="4"/>
      <c r="D120" s="4"/>
      <c r="E120" s="4"/>
      <c r="F120" s="4"/>
      <c r="G120" s="4"/>
      <c r="H120" s="4"/>
    </row>
    <row r="121" spans="1:9" x14ac:dyDescent="0.25">
      <c r="A121" s="8" t="s">
        <v>29</v>
      </c>
      <c r="B121" s="2" t="s">
        <v>47</v>
      </c>
      <c r="C121" s="4">
        <v>66962</v>
      </c>
      <c r="D121" s="4">
        <v>500</v>
      </c>
      <c r="E121" s="4"/>
      <c r="F121" s="4"/>
      <c r="G121" s="4"/>
      <c r="H121" s="4"/>
    </row>
    <row r="122" spans="1:9" x14ac:dyDescent="0.25">
      <c r="A122" s="8" t="s">
        <v>30</v>
      </c>
      <c r="B122" s="2" t="s">
        <v>40</v>
      </c>
      <c r="C122" s="4">
        <v>40088</v>
      </c>
      <c r="D122" s="4">
        <v>8000</v>
      </c>
      <c r="E122" s="4">
        <v>8000</v>
      </c>
      <c r="F122" s="4"/>
      <c r="G122" s="4">
        <v>8000</v>
      </c>
      <c r="H122" s="4">
        <v>8000</v>
      </c>
    </row>
    <row r="123" spans="1:9" x14ac:dyDescent="0.25">
      <c r="A123" s="8" t="s">
        <v>32</v>
      </c>
      <c r="B123" s="2" t="s">
        <v>41</v>
      </c>
      <c r="C123" s="4"/>
      <c r="D123" s="4"/>
      <c r="E123" s="4"/>
      <c r="F123" s="4"/>
      <c r="G123" s="4"/>
      <c r="H123" s="4"/>
    </row>
    <row r="124" spans="1:9" x14ac:dyDescent="0.25">
      <c r="A124" s="3" t="s">
        <v>46</v>
      </c>
      <c r="B124" s="2" t="s">
        <v>12</v>
      </c>
      <c r="C124" s="4">
        <f>SUM(C125:C133)</f>
        <v>73790</v>
      </c>
      <c r="D124" s="4">
        <f t="shared" ref="D124:H124" si="34">SUM(D125:D133)</f>
        <v>62805</v>
      </c>
      <c r="E124" s="4">
        <f t="shared" si="34"/>
        <v>39538</v>
      </c>
      <c r="F124" s="4">
        <f t="shared" si="34"/>
        <v>32968</v>
      </c>
      <c r="G124" s="4">
        <f t="shared" si="34"/>
        <v>72100</v>
      </c>
      <c r="H124" s="4">
        <f t="shared" si="34"/>
        <v>140500</v>
      </c>
    </row>
    <row r="125" spans="1:9" x14ac:dyDescent="0.25">
      <c r="A125" s="8" t="s">
        <v>16</v>
      </c>
      <c r="B125" s="2" t="s">
        <v>37</v>
      </c>
      <c r="C125" s="4">
        <v>24604</v>
      </c>
      <c r="D125" s="4">
        <v>6425</v>
      </c>
      <c r="E125" s="4">
        <v>5825</v>
      </c>
      <c r="F125" s="4">
        <v>8570</v>
      </c>
      <c r="G125" s="4">
        <v>46390</v>
      </c>
      <c r="H125" s="4">
        <v>113600</v>
      </c>
      <c r="I125" s="28"/>
    </row>
    <row r="126" spans="1:9" x14ac:dyDescent="0.25">
      <c r="A126" s="8" t="s">
        <v>26</v>
      </c>
      <c r="B126" s="2" t="s">
        <v>36</v>
      </c>
      <c r="C126" s="4">
        <v>46785</v>
      </c>
      <c r="D126" s="4">
        <v>47380</v>
      </c>
      <c r="E126" s="4">
        <v>28713</v>
      </c>
      <c r="F126" s="4">
        <v>24398</v>
      </c>
      <c r="G126" s="4">
        <v>23210</v>
      </c>
      <c r="H126" s="4">
        <v>24400</v>
      </c>
    </row>
    <row r="127" spans="1:9" x14ac:dyDescent="0.25">
      <c r="A127" s="8" t="s">
        <v>27</v>
      </c>
      <c r="B127" s="2" t="s">
        <v>38</v>
      </c>
      <c r="C127" s="4"/>
      <c r="D127" s="4"/>
      <c r="E127" s="4"/>
      <c r="F127" s="4"/>
      <c r="G127" s="4"/>
      <c r="H127" s="4"/>
    </row>
    <row r="128" spans="1:9" x14ac:dyDescent="0.25">
      <c r="A128" s="8" t="s">
        <v>33</v>
      </c>
      <c r="B128" s="2" t="s">
        <v>42</v>
      </c>
      <c r="C128" s="4"/>
      <c r="D128" s="4"/>
      <c r="E128" s="4"/>
      <c r="F128" s="4"/>
      <c r="G128" s="4"/>
      <c r="H128" s="4"/>
    </row>
    <row r="129" spans="1:8" x14ac:dyDescent="0.25">
      <c r="A129" s="8" t="s">
        <v>28</v>
      </c>
      <c r="B129" s="2" t="s">
        <v>39</v>
      </c>
      <c r="C129" s="4"/>
      <c r="D129" s="4"/>
      <c r="E129" s="4"/>
      <c r="F129" s="4"/>
      <c r="G129" s="4"/>
      <c r="H129" s="4"/>
    </row>
    <row r="130" spans="1:8" x14ac:dyDescent="0.25">
      <c r="A130" s="8" t="s">
        <v>31</v>
      </c>
      <c r="B130" s="2" t="s">
        <v>43</v>
      </c>
      <c r="C130" s="4"/>
      <c r="D130" s="4"/>
      <c r="E130" s="4"/>
      <c r="F130" s="4"/>
      <c r="G130" s="4"/>
      <c r="H130" s="4"/>
    </row>
    <row r="131" spans="1:8" x14ac:dyDescent="0.25">
      <c r="A131" s="8" t="s">
        <v>29</v>
      </c>
      <c r="B131" s="2" t="s">
        <v>47</v>
      </c>
      <c r="C131" s="4"/>
      <c r="D131" s="4"/>
      <c r="E131" s="4"/>
      <c r="F131" s="4"/>
      <c r="G131" s="4"/>
      <c r="H131" s="4"/>
    </row>
    <row r="132" spans="1:8" x14ac:dyDescent="0.25">
      <c r="A132" s="8" t="s">
        <v>30</v>
      </c>
      <c r="B132" s="2" t="s">
        <v>40</v>
      </c>
      <c r="C132" s="4">
        <v>2401</v>
      </c>
      <c r="D132" s="4">
        <v>9000</v>
      </c>
      <c r="E132" s="4">
        <v>5000</v>
      </c>
      <c r="F132" s="4"/>
      <c r="G132" s="4">
        <v>2500</v>
      </c>
      <c r="H132" s="4">
        <v>2500</v>
      </c>
    </row>
    <row r="133" spans="1:8" x14ac:dyDescent="0.25">
      <c r="A133" s="8" t="s">
        <v>32</v>
      </c>
      <c r="B133" s="2" t="s">
        <v>41</v>
      </c>
      <c r="C133" s="4"/>
      <c r="D133" s="4"/>
      <c r="E133" s="4"/>
      <c r="F133" s="4"/>
      <c r="G133" s="4"/>
      <c r="H133" s="4"/>
    </row>
    <row r="134" spans="1:8" x14ac:dyDescent="0.25">
      <c r="A134" s="3" t="s">
        <v>50</v>
      </c>
      <c r="B134" s="2" t="s">
        <v>13</v>
      </c>
      <c r="C134" s="4">
        <f>SUM(C135:C140)</f>
        <v>6019</v>
      </c>
      <c r="D134" s="4">
        <f t="shared" ref="D134:H134" si="35">SUM(D135:D140)</f>
        <v>0</v>
      </c>
      <c r="E134" s="4">
        <f t="shared" si="35"/>
        <v>500</v>
      </c>
      <c r="F134" s="4">
        <f t="shared" si="35"/>
        <v>500</v>
      </c>
      <c r="G134" s="4">
        <f t="shared" si="35"/>
        <v>500</v>
      </c>
      <c r="H134" s="4">
        <f t="shared" si="35"/>
        <v>500</v>
      </c>
    </row>
    <row r="135" spans="1:8" x14ac:dyDescent="0.25">
      <c r="A135" s="8" t="s">
        <v>16</v>
      </c>
      <c r="B135" s="2" t="s">
        <v>37</v>
      </c>
      <c r="C135" s="4"/>
      <c r="D135" s="4"/>
      <c r="E135" s="4"/>
      <c r="F135" s="4"/>
      <c r="G135" s="4"/>
      <c r="H135" s="4"/>
    </row>
    <row r="136" spans="1:8" x14ac:dyDescent="0.25">
      <c r="A136" s="8" t="s">
        <v>26</v>
      </c>
      <c r="B136" s="2" t="s">
        <v>36</v>
      </c>
      <c r="C136" s="4">
        <v>6019</v>
      </c>
      <c r="D136" s="4"/>
      <c r="E136" s="4">
        <v>500</v>
      </c>
      <c r="F136" s="4">
        <v>500</v>
      </c>
      <c r="G136" s="4">
        <v>500</v>
      </c>
      <c r="H136" s="4">
        <v>500</v>
      </c>
    </row>
    <row r="137" spans="1:8" x14ac:dyDescent="0.25">
      <c r="A137" s="8" t="s">
        <v>27</v>
      </c>
      <c r="B137" s="2" t="s">
        <v>38</v>
      </c>
      <c r="C137" s="4"/>
      <c r="D137" s="4"/>
      <c r="E137" s="4"/>
      <c r="F137" s="4"/>
      <c r="G137" s="4"/>
      <c r="H137" s="4"/>
    </row>
    <row r="138" spans="1:8" x14ac:dyDescent="0.25">
      <c r="A138" s="8" t="s">
        <v>29</v>
      </c>
      <c r="B138" s="2" t="s">
        <v>47</v>
      </c>
      <c r="C138" s="4"/>
      <c r="D138" s="4"/>
      <c r="E138" s="4"/>
      <c r="F138" s="4"/>
      <c r="G138" s="4"/>
      <c r="H138" s="4"/>
    </row>
    <row r="139" spans="1:8" x14ac:dyDescent="0.25">
      <c r="A139" s="8" t="s">
        <v>30</v>
      </c>
      <c r="B139" s="2" t="s">
        <v>40</v>
      </c>
      <c r="C139" s="4"/>
      <c r="D139" s="4"/>
      <c r="E139" s="4"/>
      <c r="F139" s="4"/>
      <c r="G139" s="4"/>
      <c r="H139" s="4"/>
    </row>
    <row r="140" spans="1:8" x14ac:dyDescent="0.25">
      <c r="A140" s="8" t="s">
        <v>32</v>
      </c>
      <c r="B140" s="2" t="s">
        <v>41</v>
      </c>
      <c r="C140" s="4"/>
      <c r="D140" s="4"/>
      <c r="E140" s="4"/>
      <c r="F140" s="4"/>
      <c r="G140" s="4"/>
      <c r="H140" s="4"/>
    </row>
    <row r="141" spans="1:8" x14ac:dyDescent="0.25">
      <c r="A141" s="3">
        <v>71</v>
      </c>
      <c r="B141" s="2" t="s">
        <v>53</v>
      </c>
      <c r="C141" s="4">
        <f>C142</f>
        <v>549</v>
      </c>
      <c r="D141" s="4">
        <f t="shared" ref="D141:H141" si="36">D142</f>
        <v>700</v>
      </c>
      <c r="E141" s="4">
        <f t="shared" si="36"/>
        <v>700</v>
      </c>
      <c r="F141" s="4">
        <f t="shared" si="36"/>
        <v>350</v>
      </c>
      <c r="G141" s="4">
        <f t="shared" si="36"/>
        <v>700</v>
      </c>
      <c r="H141" s="4">
        <f t="shared" si="36"/>
        <v>700</v>
      </c>
    </row>
    <row r="142" spans="1:8" x14ac:dyDescent="0.25">
      <c r="A142" s="8">
        <v>42</v>
      </c>
      <c r="B142" s="2" t="s">
        <v>53</v>
      </c>
      <c r="C142" s="4">
        <v>549</v>
      </c>
      <c r="D142" s="4">
        <v>700</v>
      </c>
      <c r="E142" s="4">
        <v>700</v>
      </c>
      <c r="F142" s="4">
        <v>350</v>
      </c>
      <c r="G142" s="4">
        <v>700</v>
      </c>
      <c r="H142" s="4">
        <v>700</v>
      </c>
    </row>
    <row r="143" spans="1:8" x14ac:dyDescent="0.25">
      <c r="A143" s="1" t="s">
        <v>60</v>
      </c>
      <c r="B143" s="2" t="s">
        <v>61</v>
      </c>
      <c r="C143" s="4">
        <f>C144</f>
        <v>0</v>
      </c>
      <c r="D143" s="4">
        <f t="shared" ref="D143:H143" si="37">D144</f>
        <v>7455</v>
      </c>
      <c r="E143" s="4">
        <f t="shared" si="37"/>
        <v>0</v>
      </c>
      <c r="F143" s="4">
        <f t="shared" si="37"/>
        <v>28189</v>
      </c>
      <c r="G143" s="4">
        <f t="shared" si="37"/>
        <v>0</v>
      </c>
      <c r="H143" s="4">
        <f t="shared" si="37"/>
        <v>0</v>
      </c>
    </row>
    <row r="144" spans="1:8" x14ac:dyDescent="0.25">
      <c r="A144" s="3">
        <v>581</v>
      </c>
      <c r="B144" s="2" t="s">
        <v>20</v>
      </c>
      <c r="C144" s="4">
        <f>C145+C147+C146+C148</f>
        <v>0</v>
      </c>
      <c r="D144" s="4">
        <f t="shared" ref="D144:H144" si="38">D145+D147+D146+D148</f>
        <v>7455</v>
      </c>
      <c r="E144" s="4">
        <f t="shared" si="38"/>
        <v>0</v>
      </c>
      <c r="F144" s="4">
        <f t="shared" si="38"/>
        <v>28189</v>
      </c>
      <c r="G144" s="4">
        <f t="shared" si="38"/>
        <v>0</v>
      </c>
      <c r="H144" s="4">
        <f t="shared" si="38"/>
        <v>0</v>
      </c>
    </row>
    <row r="145" spans="1:8" x14ac:dyDescent="0.25">
      <c r="A145" s="8" t="s">
        <v>16</v>
      </c>
      <c r="B145" s="2" t="s">
        <v>37</v>
      </c>
      <c r="C145" s="4"/>
      <c r="D145" s="4">
        <v>6755</v>
      </c>
      <c r="E145" s="4"/>
      <c r="F145" s="4">
        <v>5901</v>
      </c>
      <c r="G145" s="4"/>
      <c r="H145" s="4"/>
    </row>
    <row r="146" spans="1:8" x14ac:dyDescent="0.25">
      <c r="A146" s="8">
        <v>32</v>
      </c>
      <c r="B146" s="2" t="s">
        <v>36</v>
      </c>
      <c r="C146" s="4"/>
      <c r="D146" s="4">
        <v>100</v>
      </c>
      <c r="E146" s="4"/>
      <c r="F146" s="4">
        <v>19825</v>
      </c>
      <c r="G146" s="4"/>
      <c r="H146" s="4"/>
    </row>
    <row r="147" spans="1:8" x14ac:dyDescent="0.25">
      <c r="A147" s="8">
        <v>35</v>
      </c>
      <c r="B147" s="2" t="s">
        <v>44</v>
      </c>
      <c r="C147" s="4"/>
      <c r="D147" s="4"/>
      <c r="E147" s="4"/>
      <c r="F147" s="4">
        <v>2463</v>
      </c>
      <c r="G147" s="4"/>
      <c r="H147" s="4"/>
    </row>
    <row r="148" spans="1:8" x14ac:dyDescent="0.25">
      <c r="A148" s="8">
        <v>42</v>
      </c>
      <c r="B148" s="2" t="s">
        <v>40</v>
      </c>
      <c r="C148" s="4"/>
      <c r="D148" s="4">
        <v>600</v>
      </c>
      <c r="E148" s="4"/>
      <c r="F148" s="4"/>
      <c r="G148" s="4"/>
      <c r="H148" s="4"/>
    </row>
    <row r="149" spans="1:8" x14ac:dyDescent="0.25">
      <c r="A149" s="1" t="s">
        <v>21</v>
      </c>
      <c r="B149" s="2" t="s">
        <v>22</v>
      </c>
      <c r="C149" s="4">
        <f>C150+C157</f>
        <v>94960</v>
      </c>
      <c r="D149" s="4">
        <f t="shared" ref="D149:H149" si="39">D150+D157</f>
        <v>0</v>
      </c>
      <c r="E149" s="4">
        <f t="shared" si="39"/>
        <v>0</v>
      </c>
      <c r="F149" s="4">
        <f t="shared" si="39"/>
        <v>0</v>
      </c>
      <c r="G149" s="4">
        <f t="shared" si="39"/>
        <v>0</v>
      </c>
      <c r="H149" s="4">
        <f t="shared" si="39"/>
        <v>0</v>
      </c>
    </row>
    <row r="150" spans="1:8" x14ac:dyDescent="0.25">
      <c r="A150" s="3" t="s">
        <v>45</v>
      </c>
      <c r="B150" s="2" t="s">
        <v>3</v>
      </c>
      <c r="C150" s="4">
        <f>SUM(C151:C156)</f>
        <v>14243</v>
      </c>
      <c r="D150" s="4">
        <f t="shared" ref="D150:H150" si="40">SUM(D151:D156)</f>
        <v>0</v>
      </c>
      <c r="E150" s="4">
        <f t="shared" si="40"/>
        <v>0</v>
      </c>
      <c r="F150" s="4">
        <f t="shared" si="40"/>
        <v>0</v>
      </c>
      <c r="G150" s="4">
        <f t="shared" si="40"/>
        <v>0</v>
      </c>
      <c r="H150" s="4">
        <f t="shared" si="40"/>
        <v>0</v>
      </c>
    </row>
    <row r="151" spans="1:8" x14ac:dyDescent="0.25">
      <c r="A151" s="8" t="s">
        <v>16</v>
      </c>
      <c r="B151" s="2" t="s">
        <v>37</v>
      </c>
      <c r="C151" s="4">
        <v>5780</v>
      </c>
      <c r="D151" s="4"/>
      <c r="E151" s="4"/>
      <c r="F151" s="4"/>
      <c r="G151" s="4"/>
      <c r="H151" s="4"/>
    </row>
    <row r="152" spans="1:8" x14ac:dyDescent="0.25">
      <c r="A152" s="8" t="s">
        <v>26</v>
      </c>
      <c r="B152" s="2" t="s">
        <v>36</v>
      </c>
      <c r="C152" s="4">
        <v>315</v>
      </c>
      <c r="D152" s="4"/>
      <c r="E152" s="4"/>
      <c r="F152" s="4"/>
      <c r="G152" s="4"/>
      <c r="H152" s="4"/>
    </row>
    <row r="153" spans="1:8" x14ac:dyDescent="0.25">
      <c r="A153" s="8" t="s">
        <v>34</v>
      </c>
      <c r="B153" s="2" t="s">
        <v>44</v>
      </c>
      <c r="C153" s="4">
        <v>1788</v>
      </c>
      <c r="D153" s="4"/>
      <c r="E153" s="4"/>
      <c r="F153" s="4"/>
      <c r="G153" s="4"/>
      <c r="H153" s="4"/>
    </row>
    <row r="154" spans="1:8" x14ac:dyDescent="0.25">
      <c r="A154" s="8" t="s">
        <v>33</v>
      </c>
      <c r="B154" s="2" t="s">
        <v>42</v>
      </c>
      <c r="C154" s="4"/>
      <c r="D154" s="4"/>
      <c r="E154" s="4"/>
      <c r="F154" s="4"/>
      <c r="G154" s="4"/>
      <c r="H154" s="4"/>
    </row>
    <row r="155" spans="1:8" x14ac:dyDescent="0.25">
      <c r="A155" s="8" t="s">
        <v>31</v>
      </c>
      <c r="B155" s="2" t="s">
        <v>43</v>
      </c>
      <c r="C155" s="4"/>
      <c r="D155" s="4"/>
      <c r="E155" s="4"/>
      <c r="F155" s="4"/>
      <c r="G155" s="4"/>
      <c r="H155" s="4"/>
    </row>
    <row r="156" spans="1:8" x14ac:dyDescent="0.25">
      <c r="A156" s="8" t="s">
        <v>30</v>
      </c>
      <c r="B156" s="2" t="s">
        <v>40</v>
      </c>
      <c r="C156" s="4">
        <v>6360</v>
      </c>
      <c r="D156" s="4"/>
      <c r="E156" s="4"/>
      <c r="F156" s="4"/>
      <c r="G156" s="4"/>
      <c r="H156" s="4"/>
    </row>
    <row r="157" spans="1:8" x14ac:dyDescent="0.25">
      <c r="A157" s="3">
        <v>561</v>
      </c>
      <c r="B157" s="2" t="s">
        <v>23</v>
      </c>
      <c r="C157" s="4">
        <f>SUM(C158:C163)</f>
        <v>80717</v>
      </c>
      <c r="D157" s="4">
        <f>SUM(D158:D163)</f>
        <v>0</v>
      </c>
      <c r="E157" s="4">
        <f t="shared" ref="E157:G157" si="41">SUM(E158:E163)</f>
        <v>0</v>
      </c>
      <c r="F157" s="4">
        <f t="shared" si="41"/>
        <v>0</v>
      </c>
      <c r="G157" s="4">
        <f t="shared" si="41"/>
        <v>0</v>
      </c>
      <c r="H157" s="4">
        <f>SUM(H158:H163)</f>
        <v>0</v>
      </c>
    </row>
    <row r="158" spans="1:8" x14ac:dyDescent="0.25">
      <c r="A158" s="8" t="s">
        <v>16</v>
      </c>
      <c r="B158" s="2" t="s">
        <v>37</v>
      </c>
      <c r="C158" s="4">
        <v>32755</v>
      </c>
      <c r="D158" s="4"/>
      <c r="E158" s="4"/>
      <c r="F158" s="4"/>
      <c r="G158" s="4"/>
      <c r="H158" s="4"/>
    </row>
    <row r="159" spans="1:8" x14ac:dyDescent="0.25">
      <c r="A159" s="8" t="s">
        <v>26</v>
      </c>
      <c r="B159" s="2" t="s">
        <v>36</v>
      </c>
      <c r="C159" s="4">
        <v>1787</v>
      </c>
      <c r="D159" s="4"/>
      <c r="E159" s="4"/>
      <c r="F159" s="4"/>
      <c r="G159" s="4"/>
      <c r="H159" s="4"/>
    </row>
    <row r="160" spans="1:8" x14ac:dyDescent="0.25">
      <c r="A160" s="8" t="s">
        <v>34</v>
      </c>
      <c r="B160" s="2" t="s">
        <v>44</v>
      </c>
      <c r="C160" s="4">
        <v>10133</v>
      </c>
      <c r="D160" s="4"/>
      <c r="E160" s="4"/>
      <c r="F160" s="4"/>
      <c r="G160" s="4"/>
      <c r="H160" s="4"/>
    </row>
    <row r="161" spans="1:8" x14ac:dyDescent="0.25">
      <c r="A161" s="8" t="s">
        <v>33</v>
      </c>
      <c r="B161" s="2" t="s">
        <v>42</v>
      </c>
      <c r="C161" s="4"/>
      <c r="D161" s="4"/>
      <c r="E161" s="4"/>
      <c r="F161" s="4"/>
      <c r="G161" s="4"/>
      <c r="H161" s="4"/>
    </row>
    <row r="162" spans="1:8" x14ac:dyDescent="0.25">
      <c r="A162" s="8" t="s">
        <v>31</v>
      </c>
      <c r="B162" s="2" t="s">
        <v>43</v>
      </c>
      <c r="C162" s="4"/>
      <c r="D162" s="4"/>
      <c r="E162" s="4"/>
      <c r="F162" s="4"/>
      <c r="G162" s="4"/>
      <c r="H162" s="4"/>
    </row>
    <row r="163" spans="1:8" x14ac:dyDescent="0.25">
      <c r="A163" s="8" t="s">
        <v>30</v>
      </c>
      <c r="B163" s="2" t="s">
        <v>40</v>
      </c>
      <c r="C163" s="4">
        <v>36042</v>
      </c>
      <c r="D163" s="4"/>
      <c r="E163" s="4"/>
      <c r="F163" s="4"/>
      <c r="G163" s="4"/>
      <c r="H163" s="4"/>
    </row>
  </sheetData>
  <mergeCells count="1">
    <mergeCell ref="A2:H2"/>
  </mergeCells>
  <pageMargins left="0.31496062992125984" right="0.31496062992125984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Vladimirka Telenta</cp:lastModifiedBy>
  <cp:lastPrinted>2025-12-15T07:44:23Z</cp:lastPrinted>
  <dcterms:created xsi:type="dcterms:W3CDTF">2022-10-31T10:11:38Z</dcterms:created>
  <dcterms:modified xsi:type="dcterms:W3CDTF">2025-12-15T08:43:10Z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